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sgroupholding-my.sharepoint.com/personal/karnjanaporn_btsgroup_co_th/Documents/Fusion1_Home/CR/CR-183 Rollout New Company 5080 Phantom Link/50 Request Form/"/>
    </mc:Choice>
  </mc:AlternateContent>
  <xr:revisionPtr revIDLastSave="0" documentId="8_{E81ECFF6-9C5E-4B70-9DA2-59E2D92E56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" sheetId="2" r:id="rId1"/>
    <sheet name="CO Area" sheetId="8" r:id="rId2"/>
    <sheet name="Company Code" sheetId="10" r:id="rId3"/>
    <sheet name="Allocation Cost Element" sheetId="9" r:id="rId4"/>
    <sheet name="Activity Type Master" sheetId="11" r:id="rId5"/>
  </sheets>
  <definedNames>
    <definedName name="_xlnm.Print_Area" localSheetId="0">Form!$A$1:$AP$55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2" i="10"/>
  <c r="D6" i="9"/>
  <c r="D3" i="9"/>
  <c r="D4" i="9"/>
  <c r="D5" i="9"/>
  <c r="D2" i="9"/>
  <c r="G2" i="11"/>
  <c r="C2" i="11"/>
  <c r="AE23" i="2"/>
  <c r="AD23" i="2"/>
  <c r="AC23" i="2"/>
  <c r="AF29" i="2" l="1"/>
  <c r="C3" i="8" l="1"/>
  <c r="C2" i="8"/>
</calcChain>
</file>

<file path=xl/sharedStrings.xml><?xml version="1.0" encoding="utf-8"?>
<sst xmlns="http://schemas.openxmlformats.org/spreadsheetml/2006/main" count="249" uniqueCount="216">
  <si>
    <t>Company Code</t>
  </si>
  <si>
    <t>Date</t>
  </si>
  <si>
    <t>.</t>
  </si>
  <si>
    <t>(</t>
  </si>
  <si>
    <t>)</t>
  </si>
  <si>
    <t xml:space="preserve"> No.</t>
  </si>
  <si>
    <t>Description</t>
  </si>
  <si>
    <t xml:space="preserve">  For Requester</t>
  </si>
  <si>
    <t>Requester Name</t>
  </si>
  <si>
    <t>Request Date</t>
  </si>
  <si>
    <t>Department</t>
  </si>
  <si>
    <t>Division</t>
  </si>
  <si>
    <t>Email</t>
  </si>
  <si>
    <t>Contact No.</t>
  </si>
  <si>
    <t xml:space="preserve">Valid Date From* </t>
  </si>
  <si>
    <t>Valid Date To*</t>
  </si>
  <si>
    <t>Name (Eng, 20 Chars)*</t>
  </si>
  <si>
    <t>Description (Eng, 40 Chars)*</t>
  </si>
  <si>
    <t>Cost Center Category*</t>
  </si>
  <si>
    <t>CO Area</t>
  </si>
  <si>
    <t>Apr-Mar</t>
  </si>
  <si>
    <t>Jan-Dec</t>
  </si>
  <si>
    <t>Controlling Area*</t>
  </si>
  <si>
    <t>Activity Type</t>
  </si>
  <si>
    <t>Activity Type Code*</t>
  </si>
  <si>
    <t>Activity Type Basic Data</t>
  </si>
  <si>
    <t>Activity Type Unit*</t>
  </si>
  <si>
    <t>Allocation default values</t>
  </si>
  <si>
    <t>Activity Type Category*</t>
  </si>
  <si>
    <t>Allocation Cost Element*</t>
  </si>
  <si>
    <t>Price Indicator*</t>
  </si>
  <si>
    <t xml:space="preserve">    Initial Data</t>
  </si>
  <si>
    <t>Determined manually</t>
  </si>
  <si>
    <t>Allocation Cost Element</t>
  </si>
  <si>
    <t>Price Indicator</t>
  </si>
  <si>
    <t>Short text</t>
  </si>
  <si>
    <t>Activity of Work</t>
  </si>
  <si>
    <t>Activity of Travel</t>
  </si>
  <si>
    <t>Activity of Wait</t>
  </si>
  <si>
    <t>Activity of Others</t>
  </si>
  <si>
    <t>Request Type</t>
  </si>
  <si>
    <t>Request for*</t>
  </si>
  <si>
    <t>Reason for Request*</t>
  </si>
  <si>
    <t>Requested by</t>
  </si>
  <si>
    <t>Approved by</t>
  </si>
  <si>
    <t>Entered by</t>
  </si>
  <si>
    <t>Company</t>
  </si>
  <si>
    <t>Company Code and Name</t>
  </si>
  <si>
    <t>Yongsu Company Limited</t>
  </si>
  <si>
    <t>VGI Public Company Limited</t>
  </si>
  <si>
    <t>888 Media Company Limited</t>
  </si>
  <si>
    <t>DNAL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</si>
  <si>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</si>
  <si>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</si>
  <si>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</si>
  <si>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</si>
  <si>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</si>
  <si>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</si>
  <si>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</si>
  <si>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</si>
  <si>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</si>
  <si>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</si>
  <si>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</si>
  <si>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</si>
  <si>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</si>
  <si>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>PrannaKiri Assets Co., Ltd.</t>
  </si>
  <si>
    <t>NPARK GLOBAL HOLDING CO., LTD.</t>
  </si>
  <si>
    <t>Prime Area 12 Co.,Ltd.</t>
  </si>
  <si>
    <t>KEYSTONE ESTATE Co.,Ltd.</t>
  </si>
  <si>
    <t>Keystone Management Co.,Ltd</t>
  </si>
  <si>
    <t>Rabbit Rewards Company Limited</t>
  </si>
  <si>
    <t>BSS Holdings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</si>
  <si>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</si>
  <si>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</si>
  <si>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</si>
  <si>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</si>
  <si>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</si>
  <si>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</si>
  <si>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</si>
  <si>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</si>
  <si>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</si>
  <si>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</si>
  <si>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</si>
  <si>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</si>
  <si>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Manual entry, manual allocation</t>
  </si>
  <si>
    <t>Indirect determination, indirect allocation</t>
  </si>
  <si>
    <t>Manual entry, indirect allocation</t>
  </si>
  <si>
    <t>Manual entry, no allocation</t>
  </si>
  <si>
    <t>Activity Type Description</t>
  </si>
  <si>
    <t>Activity Type Code and Description</t>
  </si>
  <si>
    <t>1 Manual entry, manual allocation</t>
  </si>
  <si>
    <t>Plan price, automatically based on activity</t>
  </si>
  <si>
    <t>Plan price, automatically based on capacity</t>
  </si>
  <si>
    <t>Price Indicator Description</t>
  </si>
  <si>
    <t>Price Indicator Code and Description</t>
  </si>
  <si>
    <t>3 Determined manually</t>
  </si>
  <si>
    <t>If required new Cost Element, please process GL Maintenance Request Form.</t>
  </si>
  <si>
    <t xml:space="preserve">                                Activity Type Request Form</t>
  </si>
  <si>
    <t>All</t>
  </si>
  <si>
    <t>H</t>
  </si>
  <si>
    <t>R</t>
  </si>
  <si>
    <t>Hours</t>
  </si>
  <si>
    <t>Activity of BPS Project</t>
  </si>
  <si>
    <t>The Community One Co., Ltd.</t>
  </si>
  <si>
    <t>The Community Two Co., Ltd.</t>
  </si>
  <si>
    <t>Kingkaew Assets Co., Ltd.</t>
  </si>
  <si>
    <t>Mo Chit Land Company Limited</t>
  </si>
  <si>
    <t>CAPRICORN HILL CO., LTD.</t>
  </si>
  <si>
    <t>RC Area Company Limited</t>
  </si>
  <si>
    <t>Rabbit Holdings Public Company Limited</t>
  </si>
  <si>
    <t>Rong Pasee Roi Chak Sam Joint Venture</t>
  </si>
  <si>
    <t>U Remix Company Limited</t>
  </si>
  <si>
    <t>Rabbit Cash Company Limited</t>
  </si>
  <si>
    <t>T001</t>
  </si>
  <si>
    <t>ADRC</t>
  </si>
  <si>
    <t>BTSG</t>
  </si>
  <si>
    <t>BTS Group Holdings Public Company</t>
  </si>
  <si>
    <t>Limited</t>
  </si>
  <si>
    <t>Yongsu</t>
  </si>
  <si>
    <t>T2</t>
  </si>
  <si>
    <t>BTSC</t>
  </si>
  <si>
    <t>Bangkok Mass Transit System Public</t>
  </si>
  <si>
    <t>Company Limited</t>
  </si>
  <si>
    <t>BIS</t>
  </si>
  <si>
    <t>BTS Infrastructure Services</t>
  </si>
  <si>
    <t>NBM</t>
  </si>
  <si>
    <t>Northern Bangkok Monorail</t>
  </si>
  <si>
    <t>EBM</t>
  </si>
  <si>
    <t>Eastern Bangkok Monorail</t>
  </si>
  <si>
    <t>BID</t>
  </si>
  <si>
    <t>BTS Infrastructure Development</t>
  </si>
  <si>
    <t>VGI</t>
  </si>
  <si>
    <t>VGI Advertising Media</t>
  </si>
  <si>
    <t>POV</t>
  </si>
  <si>
    <t>Point of view (POV) Media Group</t>
  </si>
  <si>
    <t>DNAL</t>
  </si>
  <si>
    <t>The Community One</t>
  </si>
  <si>
    <t>The Community Two</t>
  </si>
  <si>
    <t>Kingkaew Assets</t>
  </si>
  <si>
    <t>Mo Chit Land</t>
  </si>
  <si>
    <t>CAPRICORN HILL</t>
  </si>
  <si>
    <t>RC Area</t>
  </si>
  <si>
    <t>Rabbit Holdings</t>
  </si>
  <si>
    <t>U Global</t>
  </si>
  <si>
    <t>U Global Hospitality</t>
  </si>
  <si>
    <t>TANAYONG HONG KONG</t>
  </si>
  <si>
    <t>EGS ASSETS</t>
  </si>
  <si>
    <t>Muangthong Assets</t>
  </si>
  <si>
    <t>Nine Square Property</t>
  </si>
  <si>
    <t>MAK8</t>
  </si>
  <si>
    <t>BTS Land</t>
  </si>
  <si>
    <t>Rong Pasee Roi Chak Sam</t>
  </si>
  <si>
    <t>KHONKAENBURI</t>
  </si>
  <si>
    <t>BOONBARAMEE METTA</t>
  </si>
  <si>
    <t>Pacific Hotel Chiangmai</t>
  </si>
  <si>
    <t>Pacific Chiangmai Co.,Ltd</t>
  </si>
  <si>
    <t>UNISON One</t>
  </si>
  <si>
    <t>Kamkoong Property</t>
  </si>
  <si>
    <t>Prime Area Retail</t>
  </si>
  <si>
    <t>U Remix</t>
  </si>
  <si>
    <t>TANAYONG PROPERTY</t>
  </si>
  <si>
    <t>TANAYONG PROPERTY MANAGEMENT</t>
  </si>
  <si>
    <t>CO.,LTD.</t>
  </si>
  <si>
    <t>Thana City Golf</t>
  </si>
  <si>
    <t>Thana City Golf &amp; Sports Club</t>
  </si>
  <si>
    <t>Co.,Ltd.</t>
  </si>
  <si>
    <t>KHU KHOT STATION ALLIANCE</t>
  </si>
  <si>
    <t>KHU KHOT STATION ALLIANCE COMPANY</t>
  </si>
  <si>
    <t>LIMITED</t>
  </si>
  <si>
    <t>SIAM PAGING</t>
  </si>
  <si>
    <t>SIAM PAGING AND COMMUNICATION</t>
  </si>
  <si>
    <t>TANAYONG FOOD &amp; BEVERAGE</t>
  </si>
  <si>
    <t>TANAYONG FOOD AND BEVERAGE</t>
  </si>
  <si>
    <t>PrannaKiri Assets</t>
  </si>
  <si>
    <t>Ratburana Alliance</t>
  </si>
  <si>
    <t>Ratburana Alliance Co., Ltd.</t>
  </si>
  <si>
    <t>NPARK GLOBAL</t>
  </si>
  <si>
    <t>Phraram 9 Alliance</t>
  </si>
  <si>
    <t>Phraram 9 Alliance Co.,Ltd.</t>
  </si>
  <si>
    <t>Prime Area 12</t>
  </si>
  <si>
    <t>Prime Area 38</t>
  </si>
  <si>
    <t>Prime Area 38  Co.,Ltd.</t>
  </si>
  <si>
    <t>KEYSTONE ESTATE</t>
  </si>
  <si>
    <t>Keystone Management</t>
  </si>
  <si>
    <t>Rabbit Life Insurance</t>
  </si>
  <si>
    <t>Rabbit Life Insurance Public Company</t>
  </si>
  <si>
    <t>RBH Ventures</t>
  </si>
  <si>
    <t>RBH Ventures Company Limited</t>
  </si>
  <si>
    <t>BSS</t>
  </si>
  <si>
    <t>Bangkok Smartcard System</t>
  </si>
  <si>
    <t>RR</t>
  </si>
  <si>
    <t>BPS</t>
  </si>
  <si>
    <t>Bangkok Payment</t>
  </si>
  <si>
    <t>Solutions Company Limited</t>
  </si>
  <si>
    <t>BSSH</t>
  </si>
  <si>
    <t>RPS</t>
  </si>
  <si>
    <t>RabbitPay System</t>
  </si>
  <si>
    <t>RBS</t>
  </si>
  <si>
    <t>RB Services Company</t>
  </si>
  <si>
    <t>RCASH</t>
  </si>
  <si>
    <t>HHT</t>
  </si>
  <si>
    <t>T23</t>
  </si>
  <si>
    <t>T1</t>
  </si>
  <si>
    <t>T3</t>
  </si>
  <si>
    <t>T4</t>
  </si>
  <si>
    <t>T5</t>
  </si>
  <si>
    <t>T6</t>
  </si>
  <si>
    <t>T7</t>
  </si>
  <si>
    <t>T8</t>
  </si>
  <si>
    <t>T9</t>
  </si>
  <si>
    <t>T10</t>
  </si>
  <si>
    <t>Z010</t>
  </si>
  <si>
    <t>Siemens</t>
  </si>
  <si>
    <t>PHANTOM LINK</t>
  </si>
  <si>
    <t>Address</t>
  </si>
  <si>
    <t>PHANTOM LINK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</si>
</sst>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7" fillId="0" borderId="0"/>
    <xf numFmtId="0" fontId="9" fillId="0" borderId="0"/>
    <xf numFmtId="0" fontId="1" fillId="0" borderId="0"/>
  </cellStyleXfs>
  <cellXfs count="106">
    <xf numFmtId="0" fontId="0" fillId="0" borderId="0" xfId="0"/>
    <xf numFmtId="0" fontId="10" fillId="2" borderId="1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1" fillId="4" borderId="7" xfId="0" applyFont="1" applyFill="1" applyBorder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2" fillId="4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5" fillId="4" borderId="7" xfId="0" applyFont="1" applyFill="1" applyBorder="1"/>
    <xf numFmtId="0" fontId="5" fillId="4" borderId="0" xfId="0" applyFont="1" applyFill="1"/>
    <xf numFmtId="0" fontId="5" fillId="4" borderId="6" xfId="0" applyFont="1" applyFill="1" applyBorder="1"/>
    <xf numFmtId="0" fontId="6" fillId="4" borderId="7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top"/>
    </xf>
    <xf numFmtId="0" fontId="6" fillId="4" borderId="0" xfId="0" applyFont="1" applyFill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4" borderId="13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0" xfId="0" applyFont="1" applyFill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14" xfId="0" applyFont="1" applyFill="1" applyBorder="1"/>
    <xf numFmtId="0" fontId="5" fillId="4" borderId="2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5" fillId="4" borderId="8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3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quotePrefix="1" applyFont="1" applyFill="1"/>
    <xf numFmtId="0" fontId="5" fillId="4" borderId="0" xfId="0" applyFont="1" applyFill="1" applyAlignment="1">
      <alignment horizontal="left" indent="1"/>
    </xf>
    <xf numFmtId="0" fontId="2" fillId="4" borderId="3" xfId="0" applyFont="1" applyFill="1" applyBorder="1"/>
    <xf numFmtId="0" fontId="2" fillId="4" borderId="0" xfId="0" applyFont="1" applyFill="1"/>
    <xf numFmtId="0" fontId="2" fillId="4" borderId="6" xfId="0" applyFont="1" applyFill="1" applyBorder="1"/>
    <xf numFmtId="0" fontId="2" fillId="4" borderId="2" xfId="0" applyFont="1" applyFill="1" applyBorder="1"/>
    <xf numFmtId="0" fontId="3" fillId="4" borderId="7" xfId="0" applyFont="1" applyFill="1" applyBorder="1"/>
    <xf numFmtId="0" fontId="3" fillId="4" borderId="2" xfId="0" applyFont="1" applyFill="1" applyBorder="1"/>
    <xf numFmtId="0" fontId="2" fillId="4" borderId="7" xfId="0" applyFont="1" applyFill="1" applyBorder="1"/>
    <xf numFmtId="0" fontId="2" fillId="4" borderId="10" xfId="0" applyFont="1" applyFill="1" applyBorder="1"/>
    <xf numFmtId="0" fontId="2" fillId="4" borderId="0" xfId="0" applyFont="1" applyFill="1" applyAlignment="1">
      <alignment horizontal="right"/>
    </xf>
    <xf numFmtId="0" fontId="2" fillId="4" borderId="9" xfId="0" applyFont="1" applyFill="1" applyBorder="1"/>
    <xf numFmtId="0" fontId="3" fillId="4" borderId="0" xfId="0" applyFont="1" applyFill="1" applyAlignment="1">
      <alignment horizontal="center"/>
    </xf>
    <xf numFmtId="0" fontId="2" fillId="4" borderId="8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0" fillId="0" borderId="0" xfId="0" applyAlignment="1">
      <alignment horizontal="left"/>
    </xf>
    <xf numFmtId="0" fontId="1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indent="1"/>
    </xf>
    <xf numFmtId="0" fontId="5" fillId="5" borderId="1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/>
    </xf>
  </cellXfs>
  <cellStyles count="5">
    <cellStyle name="Normal" xfId="0" builtinId="0"/>
    <cellStyle name="Normal 2 2" xfId="3" xr:uid="{00000000-0005-0000-0000-000002000000}"/>
    <cellStyle name="Normal 2 2 2" xfId="4" xr:uid="{00000000-0005-0000-0000-000003000000}"/>
    <cellStyle name="Normal 36" xfId="1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55"/>
  <sheetViews>
    <sheetView tabSelected="1" zoomScale="120" zoomScaleNormal="120" workbookViewId="0">
      <selection activeCell="AG1" sqref="AG1:AP1"/>
    </sheetView>
  </sheetViews>
  <sheetFormatPr defaultColWidth="9.08984375" defaultRowHeight="12.5"/>
  <cols>
    <col min="1" max="42" width="2.26953125" style="42" customWidth="1"/>
    <col min="43" max="16384" width="9.08984375" style="42"/>
  </cols>
  <sheetData>
    <row r="1" spans="1:60" ht="26.15" customHeight="1">
      <c r="A1" s="88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  <c r="AG1" s="81" t="s">
        <v>5</v>
      </c>
      <c r="AH1" s="82"/>
      <c r="AI1" s="82"/>
      <c r="AJ1" s="82"/>
      <c r="AK1" s="82"/>
      <c r="AL1" s="82"/>
      <c r="AM1" s="82"/>
      <c r="AN1" s="82"/>
      <c r="AO1" s="82"/>
      <c r="AP1" s="83"/>
    </row>
    <row r="2" spans="1:60" s="21" customFormat="1" ht="18" customHeight="1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60" s="21" customFormat="1" ht="4.75" customHeight="1">
      <c r="A3" s="20"/>
      <c r="AP3" s="22"/>
    </row>
    <row r="4" spans="1:60" s="21" customFormat="1" ht="12.25" customHeight="1">
      <c r="A4" s="23"/>
      <c r="B4" s="24" t="s">
        <v>8</v>
      </c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4"/>
      <c r="AA4" s="24" t="s">
        <v>9</v>
      </c>
      <c r="AB4" s="25"/>
      <c r="AC4" s="25"/>
      <c r="AD4" s="25"/>
      <c r="AE4" s="25"/>
      <c r="AF4" s="27"/>
      <c r="AG4" s="28"/>
      <c r="AH4" s="29" t="s">
        <v>2</v>
      </c>
      <c r="AI4" s="27"/>
      <c r="AJ4" s="27"/>
      <c r="AK4" s="30" t="s">
        <v>2</v>
      </c>
      <c r="AL4" s="27"/>
      <c r="AM4" s="27"/>
      <c r="AN4" s="27"/>
      <c r="AO4" s="27"/>
      <c r="AP4" s="31"/>
    </row>
    <row r="5" spans="1:60" s="21" customFormat="1" ht="4.75" customHeight="1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32"/>
    </row>
    <row r="6" spans="1:60" s="21" customFormat="1" ht="12.25" customHeight="1">
      <c r="A6" s="23"/>
      <c r="B6" s="24" t="s">
        <v>10</v>
      </c>
      <c r="C6" s="25"/>
      <c r="D6" s="25"/>
      <c r="E6" s="25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4"/>
      <c r="AA6" s="24" t="s">
        <v>11</v>
      </c>
      <c r="AB6" s="25"/>
      <c r="AC6" s="25"/>
      <c r="AD6" s="25"/>
      <c r="AE6" s="25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32"/>
    </row>
    <row r="7" spans="1:60" s="21" customFormat="1" ht="4.75" customHeight="1">
      <c r="A7" s="2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32"/>
    </row>
    <row r="8" spans="1:60" s="21" customFormat="1" ht="12.25" customHeight="1">
      <c r="A8" s="23"/>
      <c r="B8" s="24" t="s">
        <v>12</v>
      </c>
      <c r="C8" s="25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/>
      <c r="AA8" s="24" t="s">
        <v>13</v>
      </c>
      <c r="AB8" s="25"/>
      <c r="AC8" s="25"/>
      <c r="AD8" s="25"/>
      <c r="AE8" s="25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33"/>
    </row>
    <row r="9" spans="1:60" s="21" customFormat="1" ht="4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6"/>
    </row>
    <row r="10" spans="1:60" s="4" customFormat="1" ht="19.899999999999999" customHeight="1">
      <c r="A10" s="67" t="s">
        <v>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12" customFormat="1" ht="4.75" customHeight="1">
      <c r="A11" s="5"/>
      <c r="B11" s="6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  <c r="AO11" s="10"/>
      <c r="AP11" s="11"/>
    </row>
    <row r="12" spans="1:60" s="8" customFormat="1" ht="12.25" customHeight="1">
      <c r="A12" s="13"/>
      <c r="B12" s="21" t="s">
        <v>41</v>
      </c>
      <c r="C12" s="37"/>
      <c r="D12" s="21"/>
      <c r="E12" s="21"/>
      <c r="F12" s="12"/>
      <c r="G12" s="91"/>
      <c r="H12" s="92"/>
      <c r="I12" s="92"/>
      <c r="J12" s="92"/>
      <c r="K12" s="93"/>
      <c r="N12" s="8" t="s">
        <v>46</v>
      </c>
      <c r="P12" s="6"/>
      <c r="Q12" s="94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6"/>
      <c r="AL12" s="6"/>
      <c r="AM12" s="6"/>
      <c r="AN12" s="6"/>
      <c r="AO12" s="6"/>
      <c r="AP12" s="14"/>
    </row>
    <row r="13" spans="1:60" s="12" customFormat="1" ht="4.75" customHeight="1">
      <c r="A13" s="5"/>
      <c r="B13" s="6"/>
      <c r="C13" s="7"/>
      <c r="D13" s="7"/>
      <c r="E13" s="7"/>
      <c r="F13" s="7"/>
      <c r="G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  <c r="AP13" s="14"/>
    </row>
    <row r="14" spans="1:60" s="12" customFormat="1" ht="12.25" customHeight="1">
      <c r="A14" s="5"/>
      <c r="B14" s="24" t="s">
        <v>42</v>
      </c>
      <c r="C14" s="8"/>
      <c r="D14" s="8"/>
      <c r="E14" s="6"/>
      <c r="G14" s="6"/>
      <c r="H14" s="8"/>
      <c r="I14" s="15"/>
      <c r="J14" s="15"/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5"/>
      <c r="Y14" s="15"/>
      <c r="Z14" s="15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P14" s="17"/>
    </row>
    <row r="15" spans="1:60" s="12" customFormat="1" ht="4.75" customHeight="1">
      <c r="A15" s="5"/>
      <c r="B15" s="6"/>
      <c r="C15" s="7"/>
      <c r="D15" s="7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7"/>
      <c r="AO15" s="7"/>
      <c r="AP15" s="14"/>
    </row>
    <row r="16" spans="1:60" s="12" customFormat="1" ht="12.25" customHeight="1">
      <c r="A16" s="5"/>
      <c r="B16" s="15"/>
      <c r="C16" s="15"/>
      <c r="D16" s="16"/>
      <c r="E16" s="15"/>
      <c r="F16" s="15"/>
      <c r="G16" s="15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6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P16" s="17"/>
    </row>
    <row r="17" spans="1:42" s="12" customFormat="1" ht="4.75" customHeight="1">
      <c r="A17" s="5"/>
      <c r="B17" s="6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7"/>
      <c r="AO17" s="7"/>
      <c r="AP17" s="14"/>
    </row>
    <row r="18" spans="1:42" s="12" customFormat="1" ht="12.25" customHeight="1">
      <c r="A18" s="5"/>
      <c r="B18" s="15"/>
      <c r="C18" s="15"/>
      <c r="D18" s="16"/>
      <c r="E18" s="15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5"/>
      <c r="U18" s="15"/>
      <c r="V18" s="15"/>
      <c r="W18" s="16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P18" s="17"/>
    </row>
    <row r="19" spans="1:42" s="12" customFormat="1" ht="4.75" customHeight="1">
      <c r="A19" s="5"/>
      <c r="B19" s="6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7"/>
      <c r="AO19" s="7"/>
      <c r="AP19" s="14"/>
    </row>
    <row r="20" spans="1:42" s="12" customFormat="1" ht="12.25" customHeight="1">
      <c r="A20" s="5"/>
      <c r="B20" s="8"/>
      <c r="U20" s="16"/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</row>
    <row r="21" spans="1:42" s="21" customFormat="1" ht="20.149999999999999" customHeight="1">
      <c r="A21" s="84" t="s">
        <v>31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</row>
    <row r="22" spans="1:42" s="21" customFormat="1" ht="4.75" customHeight="1">
      <c r="A22" s="20"/>
      <c r="AP22" s="22"/>
    </row>
    <row r="23" spans="1:42" s="21" customFormat="1" ht="12.25" customHeight="1">
      <c r="A23" s="20"/>
      <c r="B23" s="21" t="s">
        <v>22</v>
      </c>
      <c r="I23" s="85"/>
      <c r="J23" s="86"/>
      <c r="K23" s="86"/>
      <c r="L23" s="86"/>
      <c r="M23" s="86"/>
      <c r="N23" s="87"/>
      <c r="W23" s="21" t="s">
        <v>24</v>
      </c>
      <c r="AC23" s="56" t="str">
        <f>LEFT(Q12,1)</f>
        <v/>
      </c>
      <c r="AD23" s="56" t="str">
        <f>RIGHT(LEFT(Q12,2),1)</f>
        <v/>
      </c>
      <c r="AE23" s="56" t="str">
        <f>RIGHT(LEFT(Q12,3),1)</f>
        <v/>
      </c>
      <c r="AF23" s="56"/>
      <c r="AG23" s="56"/>
      <c r="AH23" s="56"/>
      <c r="AP23" s="32"/>
    </row>
    <row r="24" spans="1:42" s="21" customFormat="1" ht="4.75" customHeight="1">
      <c r="A24" s="20"/>
      <c r="AP24" s="32"/>
    </row>
    <row r="25" spans="1:42" s="21" customFormat="1" ht="12.25" customHeight="1">
      <c r="A25" s="20"/>
      <c r="B25" s="21" t="s">
        <v>14</v>
      </c>
      <c r="I25" s="55"/>
      <c r="J25" s="55"/>
      <c r="K25" s="38" t="s">
        <v>2</v>
      </c>
      <c r="L25" s="55"/>
      <c r="M25" s="55"/>
      <c r="N25" s="38" t="s">
        <v>2</v>
      </c>
      <c r="O25" s="55"/>
      <c r="P25" s="55"/>
      <c r="Q25" s="55"/>
      <c r="R25" s="55"/>
      <c r="W25" s="21" t="s">
        <v>15</v>
      </c>
      <c r="AC25" s="55"/>
      <c r="AD25" s="55"/>
      <c r="AE25" s="38" t="s">
        <v>2</v>
      </c>
      <c r="AF25" s="55"/>
      <c r="AG25" s="55"/>
      <c r="AH25" s="38" t="s">
        <v>2</v>
      </c>
      <c r="AI25" s="55"/>
      <c r="AJ25" s="55"/>
      <c r="AK25" s="55"/>
      <c r="AL25" s="55"/>
      <c r="AM25" s="20"/>
      <c r="AP25" s="32"/>
    </row>
    <row r="26" spans="1:42" s="21" customFormat="1" ht="4.75" customHeight="1">
      <c r="A26" s="20"/>
      <c r="AP26" s="32"/>
    </row>
    <row r="27" spans="1:42" s="21" customFormat="1" ht="12.25" customHeight="1">
      <c r="A27" s="20"/>
      <c r="B27" s="21" t="s">
        <v>16</v>
      </c>
      <c r="J27" s="3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P27" s="32"/>
    </row>
    <row r="28" spans="1:42" s="21" customFormat="1" ht="4.75" customHeight="1">
      <c r="A28" s="20"/>
      <c r="AP28" s="32"/>
    </row>
    <row r="29" spans="1:42" s="21" customFormat="1" ht="12.25" customHeight="1">
      <c r="A29" s="20"/>
      <c r="B29" s="21" t="s">
        <v>17</v>
      </c>
      <c r="J29" s="39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21" t="str">
        <f>IF((LEN(K29)&gt;40),"Description is over 40 Chars, Please Change","")</f>
        <v/>
      </c>
      <c r="AP29" s="32"/>
    </row>
    <row r="30" spans="1:42" s="21" customFormat="1" ht="4.75" customHeight="1">
      <c r="A30" s="20"/>
      <c r="AP30" s="32"/>
    </row>
    <row r="31" spans="1:42" s="21" customFormat="1" ht="20.149999999999999" customHeight="1">
      <c r="A31" s="67" t="s">
        <v>25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s="21" customFormat="1" ht="4.75" customHeight="1">
      <c r="A32" s="20"/>
      <c r="AP32" s="22"/>
    </row>
    <row r="33" spans="1:42" s="21" customFormat="1" ht="12.25" customHeight="1">
      <c r="A33" s="20"/>
      <c r="B33" s="21" t="s">
        <v>26</v>
      </c>
      <c r="J33" s="56" t="s">
        <v>99</v>
      </c>
      <c r="K33" s="56" t="s">
        <v>100</v>
      </c>
      <c r="L33" s="56"/>
      <c r="N33" s="21" t="s">
        <v>6</v>
      </c>
      <c r="R33" s="35" t="s">
        <v>101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2"/>
    </row>
    <row r="34" spans="1:42" s="21" customFormat="1" ht="4.75" customHeight="1">
      <c r="A34" s="20"/>
      <c r="K34" s="40"/>
      <c r="S34" s="40"/>
      <c r="AP34" s="32"/>
    </row>
    <row r="35" spans="1:42" s="21" customFormat="1" ht="12.25" customHeight="1">
      <c r="A35" s="20"/>
      <c r="B35" s="21" t="s">
        <v>18</v>
      </c>
      <c r="J35" s="68" t="s">
        <v>98</v>
      </c>
      <c r="K35" s="69"/>
      <c r="L35" s="69"/>
      <c r="M35" s="69"/>
      <c r="N35" s="69"/>
      <c r="O35" s="69"/>
      <c r="P35" s="69"/>
      <c r="Q35" s="69"/>
      <c r="R35" s="70"/>
      <c r="AP35" s="32"/>
    </row>
    <row r="36" spans="1:42" s="21" customFormat="1" ht="4.75" customHeight="1">
      <c r="A36" s="20"/>
      <c r="AP36" s="32"/>
    </row>
    <row r="37" spans="1:42" s="21" customFormat="1" ht="20.149999999999999" customHeight="1">
      <c r="A37" s="67" t="s">
        <v>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</row>
    <row r="38" spans="1:42" s="21" customFormat="1" ht="4.75" customHeight="1">
      <c r="A38" s="20"/>
      <c r="AP38" s="22"/>
    </row>
    <row r="39" spans="1:42" s="21" customFormat="1" ht="12.25" customHeight="1">
      <c r="A39" s="20"/>
      <c r="B39" s="21" t="s">
        <v>28</v>
      </c>
      <c r="J39" s="71" t="s">
        <v>90</v>
      </c>
      <c r="K39" s="72"/>
      <c r="L39" s="72"/>
      <c r="M39" s="72"/>
      <c r="N39" s="72"/>
      <c r="O39" s="72"/>
      <c r="P39" s="72"/>
      <c r="Q39" s="72"/>
      <c r="R39" s="72"/>
      <c r="S39" s="73"/>
      <c r="AP39" s="32"/>
    </row>
    <row r="40" spans="1:42" s="21" customFormat="1" ht="4.75" customHeight="1">
      <c r="A40" s="20"/>
      <c r="K40" s="40"/>
      <c r="S40" s="40"/>
      <c r="AP40" s="32"/>
    </row>
    <row r="41" spans="1:42" s="21" customFormat="1" ht="12.25" customHeight="1">
      <c r="A41" s="20"/>
      <c r="B41" s="21" t="s">
        <v>29</v>
      </c>
      <c r="J41" s="77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  <c r="Y41" s="4"/>
      <c r="AP41" s="32"/>
    </row>
    <row r="42" spans="1:42" s="21" customFormat="1" ht="4.75" customHeight="1">
      <c r="A42" s="2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Y42" s="4"/>
      <c r="AP42" s="32"/>
    </row>
    <row r="43" spans="1:42" s="21" customFormat="1" ht="12.25" customHeight="1">
      <c r="A43" s="20"/>
      <c r="J43" s="62" t="s">
        <v>96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Y43" s="4"/>
      <c r="AP43" s="32"/>
    </row>
    <row r="44" spans="1:42" s="21" customFormat="1" ht="4.75" customHeight="1">
      <c r="A44" s="20"/>
      <c r="K44" s="40"/>
      <c r="S44" s="40"/>
      <c r="AP44" s="32"/>
    </row>
    <row r="45" spans="1:42" s="21" customFormat="1" ht="12.25" customHeight="1">
      <c r="A45" s="20"/>
      <c r="B45" s="21" t="s">
        <v>30</v>
      </c>
      <c r="J45" s="74" t="s">
        <v>95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AP45" s="32"/>
    </row>
    <row r="46" spans="1:42" s="21" customFormat="1" ht="4.7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6"/>
    </row>
    <row r="47" spans="1:42" ht="4.75" customHeight="1">
      <c r="A47" s="41"/>
      <c r="N47" s="43"/>
      <c r="AC47" s="41"/>
      <c r="AP47" s="44"/>
    </row>
    <row r="48" spans="1:42" ht="12.25" customHeight="1">
      <c r="A48" s="37"/>
      <c r="B48" s="66" t="s">
        <v>43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44"/>
      <c r="O48" s="37"/>
      <c r="P48" s="66" t="s">
        <v>44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37"/>
      <c r="AC48" s="45"/>
      <c r="AD48" s="66" t="s">
        <v>45</v>
      </c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44"/>
    </row>
    <row r="49" spans="1:42" ht="4.75" customHeight="1">
      <c r="N49" s="46"/>
      <c r="AC49" s="47"/>
      <c r="AP49" s="44"/>
    </row>
    <row r="50" spans="1:42" ht="12.2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4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C50" s="47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4"/>
    </row>
    <row r="51" spans="1:42" ht="4.75" customHeight="1">
      <c r="N51" s="44"/>
      <c r="AC51" s="47"/>
      <c r="AP51" s="44"/>
    </row>
    <row r="52" spans="1:42" ht="12.25" customHeight="1">
      <c r="B52" s="42" t="s">
        <v>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 t="s">
        <v>4</v>
      </c>
      <c r="N52" s="44"/>
      <c r="P52" s="42" t="s">
        <v>3</v>
      </c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 t="s">
        <v>4</v>
      </c>
      <c r="AC52" s="47"/>
      <c r="AD52" s="42" t="s">
        <v>3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9" t="s">
        <v>4</v>
      </c>
      <c r="AP52" s="44"/>
    </row>
    <row r="53" spans="1:42" ht="4.75" customHeight="1">
      <c r="N53" s="44"/>
      <c r="AC53" s="47"/>
      <c r="AP53" s="44"/>
    </row>
    <row r="54" spans="1:42" ht="12.25" customHeight="1">
      <c r="B54" s="21" t="s">
        <v>1</v>
      </c>
      <c r="D54" s="50"/>
      <c r="E54" s="50"/>
      <c r="F54" s="51" t="s">
        <v>2</v>
      </c>
      <c r="G54" s="50"/>
      <c r="H54" s="50"/>
      <c r="I54" s="51" t="s">
        <v>2</v>
      </c>
      <c r="J54" s="50"/>
      <c r="K54" s="50"/>
      <c r="L54" s="50"/>
      <c r="M54" s="50"/>
      <c r="N54" s="44"/>
      <c r="P54" s="21" t="s">
        <v>1</v>
      </c>
      <c r="R54" s="50"/>
      <c r="S54" s="50"/>
      <c r="T54" s="51" t="s">
        <v>2</v>
      </c>
      <c r="U54" s="50"/>
      <c r="V54" s="50"/>
      <c r="W54" s="51" t="s">
        <v>2</v>
      </c>
      <c r="X54" s="50"/>
      <c r="Y54" s="50"/>
      <c r="Z54" s="50"/>
      <c r="AA54" s="50"/>
      <c r="AC54" s="47"/>
      <c r="AD54" s="21" t="s">
        <v>1</v>
      </c>
      <c r="AF54" s="50"/>
      <c r="AG54" s="50"/>
      <c r="AH54" s="51" t="s">
        <v>2</v>
      </c>
      <c r="AI54" s="50"/>
      <c r="AJ54" s="50"/>
      <c r="AK54" s="51" t="s">
        <v>2</v>
      </c>
      <c r="AL54" s="50"/>
      <c r="AM54" s="50"/>
      <c r="AN54" s="50"/>
      <c r="AO54" s="50"/>
      <c r="AP54" s="44"/>
    </row>
    <row r="55" spans="1:42" ht="4.7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2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4"/>
    </row>
  </sheetData>
  <mergeCells count="19">
    <mergeCell ref="K29:AE29"/>
    <mergeCell ref="AG1:AP1"/>
    <mergeCell ref="A21:AP21"/>
    <mergeCell ref="A2:AP2"/>
    <mergeCell ref="I23:N23"/>
    <mergeCell ref="A1:AF1"/>
    <mergeCell ref="A10:AP10"/>
    <mergeCell ref="G12:K12"/>
    <mergeCell ref="Q12:AK12"/>
    <mergeCell ref="K27:AE27"/>
    <mergeCell ref="P48:AA48"/>
    <mergeCell ref="AD48:AO48"/>
    <mergeCell ref="B48:M48"/>
    <mergeCell ref="A37:AP37"/>
    <mergeCell ref="A31:AP31"/>
    <mergeCell ref="J35:R35"/>
    <mergeCell ref="J39:S39"/>
    <mergeCell ref="J45:W45"/>
    <mergeCell ref="J41:W41"/>
  </mergeCells>
  <dataValidations count="2">
    <dataValidation type="list" allowBlank="1" showInputMessage="1" showErrorMessage="1" sqref="G12" xr:uid="{354248F4-4CEF-409A-8CC9-8FF0D41BF107}">
      <formula1>"Create,Change,Block,Unblock"</formula1>
    </dataValidation>
    <dataValidation type="list" allowBlank="1" showInputMessage="1" showErrorMessage="1" sqref="J35:R35" xr:uid="{5F73D488-0EBA-4BBF-B616-E0C831C69A0A}">
      <formula1>"All"</formula1>
    </dataValidation>
  </dataValidations>
  <pageMargins left="0.39370078740157483" right="0.39370078740157483" top="0.39370078740157483" bottom="0.39370078740157483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'CO Area'!$C:$C</xm:f>
          </x14:formula1>
          <xm:sqref>I23:N23</xm:sqref>
        </x14:dataValidation>
        <x14:dataValidation type="list" allowBlank="1" showInputMessage="1" showErrorMessage="1" xr:uid="{75AFA3B5-B535-49E1-9B95-D3A351F5F2A5}">
          <x14:formula1>
            <xm:f>'Allocation Cost Element'!$D:$D</xm:f>
          </x14:formula1>
          <xm:sqref>J41:J42</xm:sqref>
        </x14:dataValidation>
        <x14:dataValidation type="list" allowBlank="1" showInputMessage="1" showErrorMessage="1" xr:uid="{A4B40E01-67AC-4A5E-AC6E-BD5FAD36B5E1}">
          <x14:formula1>
            <xm:f>'Activity Type Master'!$C:$C</xm:f>
          </x14:formula1>
          <xm:sqref>J39:S39</xm:sqref>
        </x14:dataValidation>
        <x14:dataValidation type="list" allowBlank="1" showInputMessage="1" showErrorMessage="1" xr:uid="{EEA1083E-FCBA-4846-94B0-E78484E47767}">
          <x14:formula1>
            <xm:f>'Activity Type Master'!$G:$G</xm:f>
          </x14:formula1>
          <xm:sqref>J45</xm:sqref>
        </x14:dataValidation>
        <x14:dataValidation type="list" allowBlank="1" showInputMessage="1" showErrorMessage="1" xr:uid="{F1E156E5-647E-45FD-BE6E-A33C4FF73902}">
          <x14:formula1>
            <xm:f>'Company Code'!$A:$A</xm:f>
          </x14:formula1>
          <xm:sqref>Q12:AK12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4.5"/>
  <cols>
    <col min="2" max="2" width="10.6328125" bestFit="1" customWidth="1"/>
    <col min="3" max="3" width="16.26953125" customWidth="1"/>
  </cols>
  <sheetData>
    <row r="1" spans="1:3">
      <c r="A1" s="2" t="s">
        <v>19</v>
      </c>
      <c r="B1" s="2" t="s">
        <v>6</v>
      </c>
      <c r="C1" s="2" t="s">
        <v>19</v>
      </c>
    </row>
    <row r="2" spans="1:3">
      <c r="A2">
        <v>1000</v>
      </c>
      <c r="B2" t="s">
        <v>20</v>
      </c>
      <c r="C2" t="str">
        <f>A2&amp;" "&amp;B2</f>
        <v>1000 Apr-Mar</v>
      </c>
    </row>
    <row r="3" spans="1:3">
      <c r="A3">
        <v>2000</v>
      </c>
      <c r="B3" t="s">
        <v>21</v>
      </c>
      <c r="C3" t="str">
        <f>A3&amp;" "&amp;B3</f>
        <v>2000 Jan-Dec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D073-D64A-49CC-A64A-9DAD278FCB95}">
  <dimension ref="A1:L72"/>
  <sheetViews>
    <sheetView zoomScaleNormal="100" workbookViewId="0"/>
  </sheetViews>
  <sheetFormatPr defaultColWidth="8.81640625" defaultRowHeight="14.5"/>
  <cols>
    <col min="1" max="1" width="93.36328125" bestFit="1" customWidth="1"/>
    <col min="2" max="2" width="9.26953125" customWidth="1"/>
    <col min="3" max="4" width="8.7265625" style="101"/>
    <col min="5" max="5" width="8.7265625" style="102"/>
    <col min="6" max="6" width="3.453125" style="64" customWidth="1"/>
    <col min="7" max="7" width="46.26953125" style="64" bestFit="1" customWidth="1"/>
    <col min="8" max="8" width="3.453125" style="64" customWidth="1"/>
    <col min="9" max="9" width="6.81640625" style="104" bestFit="1" customWidth="1"/>
    <col min="10" max="10" width="37.7265625" style="104" bestFit="1" customWidth="1"/>
    <col min="11" max="11" width="24.54296875" style="104" bestFit="1" customWidth="1"/>
    <col min="12" max="12" width="46.26953125" style="64" bestFit="1" customWidth="1"/>
  </cols>
  <sheetData>
    <row r="1" spans="1:12">
      <c r="A1" s="63" t="s">
        <v>47</v>
      </c>
      <c r="B1" s="63"/>
      <c r="C1" s="97" t="s">
        <v>113</v>
      </c>
      <c r="D1" s="97"/>
      <c r="E1" s="98" t="s">
        <v>214</v>
      </c>
      <c r="I1" s="103" t="s">
        <v>114</v>
      </c>
    </row>
    <row r="2" spans="1:12">
      <c r="A2" t="str">
        <f>C2&amp;"    "&amp;G2</f>
        <v>1010    BTS Group Holdings Public Company Limited</v>
      </c>
      <c r="C2" s="99">
        <v>1010</v>
      </c>
      <c r="D2" s="99" t="s">
        <v>115</v>
      </c>
      <c r="E2" s="100">
        <v>24035</v>
      </c>
      <c r="G2" s="65" t="str">
        <f>VLOOKUP(E2,I:L,4,0)</f>
        <v>BTS Group Holdings Public Company Limited</v>
      </c>
      <c r="H2" s="65"/>
      <c r="I2" s="104">
        <v>24035</v>
      </c>
      <c r="J2" s="105" t="s">
        <v>116</v>
      </c>
      <c r="K2" s="104" t="s">
        <v>117</v>
      </c>
      <c r="L2" s="65" t="str">
        <f>J2&amp;" "&amp;K2</f>
        <v>BTS Group Holdings Public Company Limited</v>
      </c>
    </row>
    <row r="3" spans="1:12">
      <c r="A3" t="str">
        <f t="shared" ref="A3:A66" si="0">C3&amp;"    "&amp;G3</f>
        <v xml:space="preserve">1020    Yongsu Company Limited </v>
      </c>
      <c r="C3" s="99">
        <v>1020</v>
      </c>
      <c r="D3" s="99" t="s">
        <v>118</v>
      </c>
      <c r="E3" s="100">
        <v>24036</v>
      </c>
      <c r="G3" s="65" t="str">
        <f t="shared" ref="G3:G66" si="1">VLOOKUP(E3,I:L,4,0)</f>
        <v xml:space="preserve">Yongsu Company Limited </v>
      </c>
      <c r="H3" s="65"/>
      <c r="I3" s="104">
        <v>24036</v>
      </c>
      <c r="J3" s="105" t="s">
        <v>48</v>
      </c>
      <c r="L3" s="65" t="str">
        <f t="shared" ref="L3:L66" si="2">J3&amp;" "&amp;K3</f>
        <v xml:space="preserve">Yongsu Company Limited </v>
      </c>
    </row>
    <row r="4" spans="1:12">
      <c r="A4" t="str">
        <f t="shared" si="0"/>
        <v xml:space="preserve">1030    Turtle 2 Company Limited </v>
      </c>
      <c r="C4" s="99">
        <v>1030</v>
      </c>
      <c r="D4" s="99" t="s">
        <v>119</v>
      </c>
      <c r="E4" s="100">
        <v>136250</v>
      </c>
      <c r="G4" s="65" t="str">
        <f t="shared" si="1"/>
        <v xml:space="preserve">Turtle 2 Company Limited </v>
      </c>
      <c r="H4" s="65"/>
      <c r="I4" s="104">
        <v>24037</v>
      </c>
      <c r="J4" s="105" t="s">
        <v>121</v>
      </c>
      <c r="K4" s="104" t="s">
        <v>122</v>
      </c>
      <c r="L4" s="65" t="str">
        <f t="shared" si="2"/>
        <v>Bangkok Mass Transit System Public Company Limited</v>
      </c>
    </row>
    <row r="5" spans="1:12">
      <c r="A5" t="str">
        <f t="shared" si="0"/>
        <v>2010    Bangkok Mass Transit System Public Company Limited</v>
      </c>
      <c r="C5" s="99">
        <v>2010</v>
      </c>
      <c r="D5" s="99" t="s">
        <v>120</v>
      </c>
      <c r="E5" s="100">
        <v>24037</v>
      </c>
      <c r="G5" s="65" t="str">
        <f t="shared" si="1"/>
        <v>Bangkok Mass Transit System Public Company Limited</v>
      </c>
      <c r="H5" s="65"/>
      <c r="I5" s="104">
        <v>24038</v>
      </c>
      <c r="J5" s="105" t="s">
        <v>124</v>
      </c>
      <c r="K5" s="104" t="s">
        <v>122</v>
      </c>
      <c r="L5" s="65" t="str">
        <f t="shared" si="2"/>
        <v>BTS Infrastructure Services Company Limited</v>
      </c>
    </row>
    <row r="6" spans="1:12">
      <c r="A6" t="str">
        <f t="shared" si="0"/>
        <v>2020    BTS Infrastructure Services Company Limited</v>
      </c>
      <c r="C6" s="99">
        <v>2020</v>
      </c>
      <c r="D6" s="99" t="s">
        <v>123</v>
      </c>
      <c r="E6" s="100">
        <v>24038</v>
      </c>
      <c r="G6" s="65" t="str">
        <f t="shared" si="1"/>
        <v>BTS Infrastructure Services Company Limited</v>
      </c>
      <c r="H6" s="65"/>
      <c r="I6" s="104">
        <v>24039</v>
      </c>
      <c r="J6" s="105" t="s">
        <v>126</v>
      </c>
      <c r="K6" s="104" t="s">
        <v>122</v>
      </c>
      <c r="L6" s="65" t="str">
        <f t="shared" si="2"/>
        <v>Northern Bangkok Monorail Company Limited</v>
      </c>
    </row>
    <row r="7" spans="1:12">
      <c r="A7" t="str">
        <f t="shared" si="0"/>
        <v>2030    Northern Bangkok Monorail Company Limited</v>
      </c>
      <c r="C7" s="99">
        <v>2030</v>
      </c>
      <c r="D7" s="99" t="s">
        <v>125</v>
      </c>
      <c r="E7" s="100">
        <v>24039</v>
      </c>
      <c r="G7" s="65" t="str">
        <f t="shared" si="1"/>
        <v>Northern Bangkok Monorail Company Limited</v>
      </c>
      <c r="H7" s="65"/>
      <c r="I7" s="104">
        <v>24040</v>
      </c>
      <c r="J7" s="105" t="s">
        <v>128</v>
      </c>
      <c r="K7" s="104" t="s">
        <v>122</v>
      </c>
      <c r="L7" s="65" t="str">
        <f t="shared" si="2"/>
        <v>Eastern Bangkok Monorail Company Limited</v>
      </c>
    </row>
    <row r="8" spans="1:12">
      <c r="A8" t="str">
        <f t="shared" si="0"/>
        <v>2040    Eastern Bangkok Monorail Company Limited</v>
      </c>
      <c r="C8" s="99">
        <v>2040</v>
      </c>
      <c r="D8" s="99" t="s">
        <v>127</v>
      </c>
      <c r="E8" s="100">
        <v>24040</v>
      </c>
      <c r="G8" s="65" t="str">
        <f t="shared" si="1"/>
        <v>Eastern Bangkok Monorail Company Limited</v>
      </c>
      <c r="H8" s="65"/>
      <c r="I8" s="104">
        <v>24041</v>
      </c>
      <c r="J8" s="105" t="s">
        <v>130</v>
      </c>
      <c r="K8" s="104" t="s">
        <v>122</v>
      </c>
      <c r="L8" s="65" t="str">
        <f t="shared" si="2"/>
        <v>BTS Infrastructure Development Company Limited</v>
      </c>
    </row>
    <row r="9" spans="1:12">
      <c r="A9" t="str">
        <f t="shared" si="0"/>
        <v>2050    BTS Infrastructure Development Company Limited</v>
      </c>
      <c r="C9" s="99">
        <v>2050</v>
      </c>
      <c r="D9" s="99" t="s">
        <v>129</v>
      </c>
      <c r="E9" s="100">
        <v>24041</v>
      </c>
      <c r="G9" s="65" t="str">
        <f t="shared" si="1"/>
        <v>BTS Infrastructure Development Company Limited</v>
      </c>
      <c r="H9" s="65"/>
      <c r="I9" s="104">
        <v>24042</v>
      </c>
      <c r="J9" s="105" t="s">
        <v>49</v>
      </c>
      <c r="L9" s="65" t="str">
        <f t="shared" si="2"/>
        <v xml:space="preserve">VGI Public Company Limited </v>
      </c>
    </row>
    <row r="10" spans="1:12">
      <c r="A10" t="str">
        <f t="shared" si="0"/>
        <v xml:space="preserve">3010    VGI Public Company Limited </v>
      </c>
      <c r="C10" s="99">
        <v>3010</v>
      </c>
      <c r="D10" s="99" t="s">
        <v>131</v>
      </c>
      <c r="E10" s="100">
        <v>24042</v>
      </c>
      <c r="G10" s="65" t="str">
        <f t="shared" si="1"/>
        <v xml:space="preserve">VGI Public Company Limited </v>
      </c>
      <c r="H10" s="65"/>
      <c r="I10" s="104">
        <v>24043</v>
      </c>
      <c r="J10" s="105" t="s">
        <v>50</v>
      </c>
      <c r="L10" s="65" t="str">
        <f t="shared" si="2"/>
        <v xml:space="preserve">888 Media Company Limited </v>
      </c>
    </row>
    <row r="11" spans="1:12">
      <c r="A11" t="str">
        <f t="shared" si="0"/>
        <v xml:space="preserve">3020    888 Media Company Limited </v>
      </c>
      <c r="C11" s="99">
        <v>3020</v>
      </c>
      <c r="D11" s="99">
        <v>888</v>
      </c>
      <c r="E11" s="100">
        <v>24043</v>
      </c>
      <c r="G11" s="65" t="str">
        <f t="shared" si="1"/>
        <v xml:space="preserve">888 Media Company Limited </v>
      </c>
      <c r="H11" s="65"/>
      <c r="I11" s="104">
        <v>24044</v>
      </c>
      <c r="J11" s="105" t="s">
        <v>132</v>
      </c>
      <c r="K11" s="104" t="s">
        <v>122</v>
      </c>
      <c r="L11" s="65" t="str">
        <f t="shared" si="2"/>
        <v>VGI Advertising Media Company Limited</v>
      </c>
    </row>
    <row r="12" spans="1:12">
      <c r="A12" t="str">
        <f t="shared" si="0"/>
        <v>3030    VGI Advertising Media Company Limited</v>
      </c>
      <c r="C12" s="99">
        <v>3030</v>
      </c>
      <c r="D12" s="99" t="s">
        <v>132</v>
      </c>
      <c r="E12" s="100">
        <v>24044</v>
      </c>
      <c r="G12" s="65" t="str">
        <f t="shared" si="1"/>
        <v>VGI Advertising Media Company Limited</v>
      </c>
      <c r="H12" s="65"/>
      <c r="I12" s="104">
        <v>24045</v>
      </c>
      <c r="J12" s="105" t="s">
        <v>134</v>
      </c>
      <c r="K12" s="104" t="s">
        <v>122</v>
      </c>
      <c r="L12" s="65" t="str">
        <f t="shared" si="2"/>
        <v>Point of view (POV) Media Group Company Limited</v>
      </c>
    </row>
    <row r="13" spans="1:12">
      <c r="A13" t="str">
        <f t="shared" si="0"/>
        <v>3040    Point of view (POV) Media Group Company Limited</v>
      </c>
      <c r="C13" s="99">
        <v>3040</v>
      </c>
      <c r="D13" s="99" t="s">
        <v>133</v>
      </c>
      <c r="E13" s="100">
        <v>24045</v>
      </c>
      <c r="G13" s="65" t="str">
        <f t="shared" si="1"/>
        <v>Point of view (POV) Media Group Company Limited</v>
      </c>
      <c r="H13" s="65"/>
      <c r="I13" s="104">
        <v>24046</v>
      </c>
      <c r="J13" s="105" t="s">
        <v>51</v>
      </c>
      <c r="L13" s="65" t="str">
        <f t="shared" si="2"/>
        <v xml:space="preserve">DNAL Company Limited </v>
      </c>
    </row>
    <row r="14" spans="1:12">
      <c r="A14" t="str">
        <f t="shared" si="0"/>
        <v xml:space="preserve">5010    DNAL Company Limited </v>
      </c>
      <c r="C14" s="99">
        <v>5010</v>
      </c>
      <c r="D14" s="99" t="s">
        <v>135</v>
      </c>
      <c r="E14" s="100">
        <v>24046</v>
      </c>
      <c r="G14" s="65" t="str">
        <f t="shared" si="1"/>
        <v xml:space="preserve">DNAL Company Limited </v>
      </c>
      <c r="H14" s="65"/>
      <c r="I14" s="104">
        <v>24047</v>
      </c>
      <c r="J14" s="105" t="s">
        <v>103</v>
      </c>
      <c r="L14" s="65" t="str">
        <f t="shared" si="2"/>
        <v xml:space="preserve">The Community One Co., Ltd. </v>
      </c>
    </row>
    <row r="15" spans="1:12">
      <c r="A15" t="str">
        <f t="shared" si="0"/>
        <v xml:space="preserve">5020    The Community One Co., Ltd. </v>
      </c>
      <c r="C15" s="99">
        <v>5020</v>
      </c>
      <c r="D15" s="99" t="s">
        <v>136</v>
      </c>
      <c r="E15" s="100">
        <v>24047</v>
      </c>
      <c r="G15" s="65" t="str">
        <f t="shared" si="1"/>
        <v xml:space="preserve">The Community One Co., Ltd. </v>
      </c>
      <c r="H15" s="65"/>
      <c r="I15" s="104">
        <v>24048</v>
      </c>
      <c r="J15" s="105" t="s">
        <v>104</v>
      </c>
      <c r="L15" s="65" t="str">
        <f t="shared" si="2"/>
        <v xml:space="preserve">The Community Two Co., Ltd. </v>
      </c>
    </row>
    <row r="16" spans="1:12">
      <c r="A16" t="str">
        <f t="shared" si="0"/>
        <v xml:space="preserve">5030    The Community Two Co., Ltd. </v>
      </c>
      <c r="C16" s="99">
        <v>5030</v>
      </c>
      <c r="D16" s="99" t="s">
        <v>137</v>
      </c>
      <c r="E16" s="100">
        <v>24048</v>
      </c>
      <c r="G16" s="65" t="str">
        <f t="shared" si="1"/>
        <v xml:space="preserve">The Community Two Co., Ltd. </v>
      </c>
      <c r="H16" s="65"/>
      <c r="I16" s="104">
        <v>24049</v>
      </c>
      <c r="J16" s="105" t="s">
        <v>105</v>
      </c>
      <c r="L16" s="65" t="str">
        <f t="shared" si="2"/>
        <v xml:space="preserve">Kingkaew Assets Co., Ltd. </v>
      </c>
    </row>
    <row r="17" spans="1:12">
      <c r="A17" t="str">
        <f t="shared" si="0"/>
        <v xml:space="preserve">5040    Kingkaew Assets Co., Ltd. </v>
      </c>
      <c r="C17" s="99">
        <v>5040</v>
      </c>
      <c r="D17" s="99" t="s">
        <v>138</v>
      </c>
      <c r="E17" s="100">
        <v>24049</v>
      </c>
      <c r="G17" s="65" t="str">
        <f t="shared" si="1"/>
        <v xml:space="preserve">Kingkaew Assets Co., Ltd. </v>
      </c>
      <c r="H17" s="65"/>
      <c r="I17" s="104">
        <v>24050</v>
      </c>
      <c r="J17" s="105" t="s">
        <v>109</v>
      </c>
      <c r="L17" s="65" t="str">
        <f t="shared" si="2"/>
        <v xml:space="preserve">Rabbit Holdings Public Company Limited </v>
      </c>
    </row>
    <row r="18" spans="1:12">
      <c r="A18" t="str">
        <f t="shared" si="0"/>
        <v xml:space="preserve">5050    Mo Chit Land Company Limited </v>
      </c>
      <c r="C18" s="99">
        <v>5050</v>
      </c>
      <c r="D18" s="99" t="s">
        <v>139</v>
      </c>
      <c r="E18" s="100">
        <v>26579</v>
      </c>
      <c r="G18" s="65" t="str">
        <f t="shared" si="1"/>
        <v xml:space="preserve">Mo Chit Land Company Limited </v>
      </c>
      <c r="H18" s="65"/>
      <c r="I18" s="104">
        <v>24051</v>
      </c>
      <c r="J18" s="105" t="s">
        <v>144</v>
      </c>
      <c r="K18" s="104" t="s">
        <v>122</v>
      </c>
      <c r="L18" s="65" t="str">
        <f t="shared" si="2"/>
        <v>U Global Hospitality Company Limited</v>
      </c>
    </row>
    <row r="19" spans="1:12">
      <c r="A19" t="str">
        <f t="shared" si="0"/>
        <v xml:space="preserve">5060    CAPRICORN HILL CO., LTD. </v>
      </c>
      <c r="C19" s="99">
        <v>5060</v>
      </c>
      <c r="D19" s="99" t="s">
        <v>140</v>
      </c>
      <c r="E19" s="100">
        <v>26995</v>
      </c>
      <c r="G19" s="65" t="str">
        <f t="shared" si="1"/>
        <v xml:space="preserve">CAPRICORN HILL CO., LTD. </v>
      </c>
      <c r="H19" s="65"/>
      <c r="I19" s="104">
        <v>24052</v>
      </c>
      <c r="J19" s="105" t="s">
        <v>52</v>
      </c>
      <c r="L19" s="65" t="str">
        <f t="shared" si="2"/>
        <v xml:space="preserve">TANAYONG HONG KONG LIMITED </v>
      </c>
    </row>
    <row r="20" spans="1:12">
      <c r="A20" t="str">
        <f t="shared" si="0"/>
        <v xml:space="preserve">5070    RC Area Company Limited </v>
      </c>
      <c r="C20" s="99">
        <v>5070</v>
      </c>
      <c r="D20" s="99" t="s">
        <v>141</v>
      </c>
      <c r="E20" s="100">
        <v>137642</v>
      </c>
      <c r="G20" s="65" t="str">
        <f t="shared" si="1"/>
        <v xml:space="preserve">RC Area Company Limited </v>
      </c>
      <c r="H20" s="65"/>
      <c r="I20" s="104">
        <v>24053</v>
      </c>
      <c r="J20" s="105" t="s">
        <v>53</v>
      </c>
      <c r="L20" s="65" t="str">
        <f t="shared" si="2"/>
        <v xml:space="preserve">EGS ASSETS Company Limited </v>
      </c>
    </row>
    <row r="21" spans="1:12">
      <c r="A21" t="str">
        <f t="shared" si="0"/>
        <v xml:space="preserve">5080    PHANTOM LINK COMPANY LIMITED </v>
      </c>
      <c r="C21" s="99">
        <v>5080</v>
      </c>
      <c r="D21" s="99" t="s">
        <v>213</v>
      </c>
      <c r="E21" s="100">
        <v>138112</v>
      </c>
      <c r="G21" s="65" t="str">
        <f t="shared" si="1"/>
        <v xml:space="preserve">PHANTOM LINK COMPANY LIMITED </v>
      </c>
      <c r="H21" s="65"/>
      <c r="I21" s="104">
        <v>24054</v>
      </c>
      <c r="J21" s="105" t="s">
        <v>54</v>
      </c>
      <c r="L21" s="65" t="str">
        <f t="shared" si="2"/>
        <v xml:space="preserve">Muangthong Assets Company Limited </v>
      </c>
    </row>
    <row r="22" spans="1:12">
      <c r="A22" t="str">
        <f t="shared" si="0"/>
        <v xml:space="preserve">5300    Rabbit Holdings Public Company Limited </v>
      </c>
      <c r="C22" s="99">
        <v>5300</v>
      </c>
      <c r="D22" s="99" t="s">
        <v>142</v>
      </c>
      <c r="E22" s="100">
        <v>24050</v>
      </c>
      <c r="G22" s="65" t="str">
        <f t="shared" si="1"/>
        <v xml:space="preserve">Rabbit Holdings Public Company Limited </v>
      </c>
      <c r="H22" s="65"/>
      <c r="I22" s="104">
        <v>24055</v>
      </c>
      <c r="J22" s="105" t="s">
        <v>55</v>
      </c>
      <c r="L22" s="65" t="str">
        <f t="shared" si="2"/>
        <v xml:space="preserve">Nine Square Property Co., Ltd. </v>
      </c>
    </row>
    <row r="23" spans="1:12">
      <c r="A23" t="str">
        <f t="shared" si="0"/>
        <v>5310    U Global Hospitality Company Limited</v>
      </c>
      <c r="C23" s="99">
        <v>5310</v>
      </c>
      <c r="D23" s="99" t="s">
        <v>143</v>
      </c>
      <c r="E23" s="100">
        <v>24051</v>
      </c>
      <c r="G23" s="65" t="str">
        <f t="shared" si="1"/>
        <v>U Global Hospitality Company Limited</v>
      </c>
      <c r="H23" s="65"/>
      <c r="I23" s="104">
        <v>24056</v>
      </c>
      <c r="J23" s="105" t="s">
        <v>56</v>
      </c>
      <c r="L23" s="65" t="str">
        <f t="shared" si="2"/>
        <v xml:space="preserve">MAK8 Company Limited </v>
      </c>
    </row>
    <row r="24" spans="1:12">
      <c r="A24" t="str">
        <f t="shared" si="0"/>
        <v xml:space="preserve">5320    TANAYONG HONG KONG LIMITED </v>
      </c>
      <c r="C24" s="99">
        <v>5320</v>
      </c>
      <c r="D24" s="99" t="s">
        <v>145</v>
      </c>
      <c r="E24" s="100">
        <v>24052</v>
      </c>
      <c r="G24" s="65" t="str">
        <f t="shared" si="1"/>
        <v xml:space="preserve">TANAYONG HONG KONG LIMITED </v>
      </c>
      <c r="H24" s="65"/>
      <c r="I24" s="104">
        <v>24057</v>
      </c>
      <c r="J24" s="105" t="s">
        <v>57</v>
      </c>
      <c r="L24" s="65" t="str">
        <f t="shared" si="2"/>
        <v xml:space="preserve">BTS Land Company Limited </v>
      </c>
    </row>
    <row r="25" spans="1:12">
      <c r="A25" t="str">
        <f t="shared" si="0"/>
        <v xml:space="preserve">5500    EGS ASSETS Company Limited </v>
      </c>
      <c r="C25" s="99">
        <v>5500</v>
      </c>
      <c r="D25" s="99" t="s">
        <v>146</v>
      </c>
      <c r="E25" s="100">
        <v>24053</v>
      </c>
      <c r="G25" s="65" t="str">
        <f t="shared" si="1"/>
        <v xml:space="preserve">EGS ASSETS Company Limited </v>
      </c>
      <c r="H25" s="65"/>
      <c r="I25" s="104">
        <v>24058</v>
      </c>
      <c r="J25" s="105" t="s">
        <v>110</v>
      </c>
      <c r="L25" s="65" t="str">
        <f t="shared" si="2"/>
        <v xml:space="preserve">Rong Pasee Roi Chak Sam Joint Venture </v>
      </c>
    </row>
    <row r="26" spans="1:12">
      <c r="A26" t="str">
        <f t="shared" si="0"/>
        <v xml:space="preserve">5510    Muangthong Assets Company Limited </v>
      </c>
      <c r="C26" s="99">
        <v>5510</v>
      </c>
      <c r="D26" s="99" t="s">
        <v>147</v>
      </c>
      <c r="E26" s="100">
        <v>24054</v>
      </c>
      <c r="G26" s="65" t="str">
        <f t="shared" si="1"/>
        <v xml:space="preserve">Muangthong Assets Company Limited </v>
      </c>
      <c r="H26" s="65"/>
      <c r="I26" s="104">
        <v>24059</v>
      </c>
      <c r="J26" s="105" t="s">
        <v>58</v>
      </c>
      <c r="L26" s="65" t="str">
        <f t="shared" si="2"/>
        <v xml:space="preserve">KHONKAENBURI CO., LTD. </v>
      </c>
    </row>
    <row r="27" spans="1:12">
      <c r="A27" t="str">
        <f t="shared" si="0"/>
        <v xml:space="preserve">5520    Nine Square Property Co., Ltd. </v>
      </c>
      <c r="C27" s="99">
        <v>5520</v>
      </c>
      <c r="D27" s="99" t="s">
        <v>148</v>
      </c>
      <c r="E27" s="100">
        <v>24055</v>
      </c>
      <c r="G27" s="65" t="str">
        <f t="shared" si="1"/>
        <v xml:space="preserve">Nine Square Property Co., Ltd. </v>
      </c>
      <c r="H27" s="65"/>
      <c r="I27" s="104">
        <v>24060</v>
      </c>
      <c r="J27" s="105" t="s">
        <v>62</v>
      </c>
      <c r="L27" s="65" t="str">
        <f t="shared" si="2"/>
        <v xml:space="preserve">UNISON One Company Limited </v>
      </c>
    </row>
    <row r="28" spans="1:12">
      <c r="A28" t="str">
        <f t="shared" si="0"/>
        <v xml:space="preserve">5530    MAK8 Company Limited </v>
      </c>
      <c r="C28" s="99">
        <v>5530</v>
      </c>
      <c r="D28" s="99" t="s">
        <v>149</v>
      </c>
      <c r="E28" s="100">
        <v>24056</v>
      </c>
      <c r="G28" s="65" t="str">
        <f t="shared" si="1"/>
        <v xml:space="preserve">MAK8 Company Limited </v>
      </c>
      <c r="H28" s="65"/>
      <c r="I28" s="104">
        <v>24061</v>
      </c>
      <c r="J28" s="105" t="s">
        <v>63</v>
      </c>
      <c r="L28" s="65" t="str">
        <f t="shared" si="2"/>
        <v xml:space="preserve">Kamkoong Property Company Limited </v>
      </c>
    </row>
    <row r="29" spans="1:12">
      <c r="A29" t="str">
        <f t="shared" si="0"/>
        <v xml:space="preserve">5540    BTS Land Company Limited </v>
      </c>
      <c r="C29" s="99">
        <v>5540</v>
      </c>
      <c r="D29" s="99" t="s">
        <v>150</v>
      </c>
      <c r="E29" s="100">
        <v>24057</v>
      </c>
      <c r="G29" s="65" t="str">
        <f t="shared" si="1"/>
        <v xml:space="preserve">BTS Land Company Limited </v>
      </c>
      <c r="H29" s="65"/>
      <c r="I29" s="104">
        <v>24062</v>
      </c>
      <c r="J29" s="105" t="s">
        <v>161</v>
      </c>
      <c r="K29" s="104" t="s">
        <v>162</v>
      </c>
      <c r="L29" s="65" t="str">
        <f t="shared" si="2"/>
        <v>TANAYONG PROPERTY MANAGEMENT CO.,LTD.</v>
      </c>
    </row>
    <row r="30" spans="1:12">
      <c r="A30" t="str">
        <f t="shared" si="0"/>
        <v xml:space="preserve">5550    Rong Pasee Roi Chak Sam Joint Venture </v>
      </c>
      <c r="C30" s="99">
        <v>5550</v>
      </c>
      <c r="D30" s="99" t="s">
        <v>151</v>
      </c>
      <c r="E30" s="100">
        <v>24058</v>
      </c>
      <c r="G30" s="65" t="str">
        <f t="shared" si="1"/>
        <v xml:space="preserve">Rong Pasee Roi Chak Sam Joint Venture </v>
      </c>
      <c r="H30" s="65"/>
      <c r="I30" s="104">
        <v>24063</v>
      </c>
      <c r="J30" s="105" t="s">
        <v>164</v>
      </c>
      <c r="K30" s="104" t="s">
        <v>165</v>
      </c>
      <c r="L30" s="65" t="str">
        <f t="shared" si="2"/>
        <v>Thana City Golf &amp; Sports Club Co.,Ltd.</v>
      </c>
    </row>
    <row r="31" spans="1:12">
      <c r="A31" t="str">
        <f t="shared" si="0"/>
        <v xml:space="preserve">5560    KHONKAENBURI CO., LTD. </v>
      </c>
      <c r="C31" s="99">
        <v>5560</v>
      </c>
      <c r="D31" s="99" t="s">
        <v>152</v>
      </c>
      <c r="E31" s="100">
        <v>24059</v>
      </c>
      <c r="G31" s="65" t="str">
        <f t="shared" si="1"/>
        <v xml:space="preserve">KHONKAENBURI CO., LTD. </v>
      </c>
      <c r="H31" s="65"/>
      <c r="I31" s="104">
        <v>24064</v>
      </c>
      <c r="J31" s="105" t="s">
        <v>167</v>
      </c>
      <c r="K31" s="104" t="s">
        <v>168</v>
      </c>
      <c r="L31" s="65" t="str">
        <f t="shared" si="2"/>
        <v>KHU KHOT STATION ALLIANCE COMPANY LIMITED</v>
      </c>
    </row>
    <row r="32" spans="1:12">
      <c r="A32" t="str">
        <f t="shared" si="0"/>
        <v xml:space="preserve">5610    BOONBARAMEE METTA PROPERTY CO.,LTD. </v>
      </c>
      <c r="C32" s="99">
        <v>5610</v>
      </c>
      <c r="D32" s="99" t="s">
        <v>153</v>
      </c>
      <c r="E32" s="100">
        <v>26580</v>
      </c>
      <c r="G32" s="65" t="str">
        <f t="shared" si="1"/>
        <v xml:space="preserve">BOONBARAMEE METTA PROPERTY CO.,LTD. </v>
      </c>
      <c r="H32" s="65"/>
      <c r="I32" s="104">
        <v>24065</v>
      </c>
      <c r="J32" s="105" t="s">
        <v>170</v>
      </c>
      <c r="K32" s="104" t="s">
        <v>162</v>
      </c>
      <c r="L32" s="65" t="str">
        <f t="shared" si="2"/>
        <v>SIAM PAGING AND COMMUNICATION CO.,LTD.</v>
      </c>
    </row>
    <row r="33" spans="1:12">
      <c r="A33" t="str">
        <f t="shared" si="0"/>
        <v xml:space="preserve">5620    Pacific Hotel Chiangmai Co.,Ltd. </v>
      </c>
      <c r="C33" s="99">
        <v>5620</v>
      </c>
      <c r="D33" s="99" t="s">
        <v>154</v>
      </c>
      <c r="E33" s="100">
        <v>26581</v>
      </c>
      <c r="G33" s="65" t="str">
        <f t="shared" si="1"/>
        <v xml:space="preserve">Pacific Hotel Chiangmai Co.,Ltd. </v>
      </c>
      <c r="H33" s="65"/>
      <c r="I33" s="104">
        <v>24066</v>
      </c>
      <c r="J33" s="105" t="s">
        <v>172</v>
      </c>
      <c r="K33" s="104" t="s">
        <v>162</v>
      </c>
      <c r="L33" s="65" t="str">
        <f t="shared" si="2"/>
        <v>TANAYONG FOOD AND BEVERAGE CO.,LTD.</v>
      </c>
    </row>
    <row r="34" spans="1:12">
      <c r="A34" t="str">
        <f t="shared" si="0"/>
        <v xml:space="preserve">5630    Pacific Chiangmai Co.,Ltd. </v>
      </c>
      <c r="C34" s="99">
        <v>5630</v>
      </c>
      <c r="D34" s="99" t="s">
        <v>155</v>
      </c>
      <c r="E34" s="100">
        <v>26582</v>
      </c>
      <c r="G34" s="65" t="str">
        <f t="shared" si="1"/>
        <v xml:space="preserve">Pacific Chiangmai Co.,Ltd. </v>
      </c>
      <c r="H34" s="65"/>
      <c r="I34" s="104">
        <v>24067</v>
      </c>
      <c r="J34" s="105" t="s">
        <v>65</v>
      </c>
      <c r="L34" s="65" t="str">
        <f t="shared" si="2"/>
        <v xml:space="preserve">PrannaKiri Assets Co., Ltd. </v>
      </c>
    </row>
    <row r="35" spans="1:12">
      <c r="A35" t="str">
        <f t="shared" si="0"/>
        <v xml:space="preserve">5800    UNISON One Company Limited </v>
      </c>
      <c r="C35" s="99">
        <v>5800</v>
      </c>
      <c r="D35" s="99" t="s">
        <v>156</v>
      </c>
      <c r="E35" s="100">
        <v>24060</v>
      </c>
      <c r="G35" s="65" t="str">
        <f t="shared" si="1"/>
        <v xml:space="preserve">UNISON One Company Limited </v>
      </c>
      <c r="H35" s="65"/>
      <c r="I35" s="104">
        <v>24068</v>
      </c>
      <c r="J35" s="105" t="s">
        <v>175</v>
      </c>
      <c r="L35" s="65" t="str">
        <f t="shared" si="2"/>
        <v xml:space="preserve">Ratburana Alliance Co., Ltd. </v>
      </c>
    </row>
    <row r="36" spans="1:12">
      <c r="A36" t="str">
        <f t="shared" si="0"/>
        <v xml:space="preserve">5810    Kamkoong Property Company Limited </v>
      </c>
      <c r="C36" s="99">
        <v>5810</v>
      </c>
      <c r="D36" s="99" t="s">
        <v>157</v>
      </c>
      <c r="E36" s="100">
        <v>24061</v>
      </c>
      <c r="G36" s="65" t="str">
        <f t="shared" si="1"/>
        <v xml:space="preserve">Kamkoong Property Company Limited </v>
      </c>
      <c r="H36" s="65"/>
      <c r="I36" s="104">
        <v>24069</v>
      </c>
      <c r="J36" s="105" t="s">
        <v>66</v>
      </c>
      <c r="L36" s="65" t="str">
        <f t="shared" si="2"/>
        <v xml:space="preserve">NPARK GLOBAL HOLDING CO., LTD. </v>
      </c>
    </row>
    <row r="37" spans="1:12">
      <c r="A37" t="str">
        <f t="shared" si="0"/>
        <v xml:space="preserve">5840    Prime Area Retail Company Limited </v>
      </c>
      <c r="C37" s="99">
        <v>5840</v>
      </c>
      <c r="D37" s="99" t="s">
        <v>158</v>
      </c>
      <c r="E37" s="100">
        <v>26583</v>
      </c>
      <c r="G37" s="65" t="str">
        <f t="shared" si="1"/>
        <v xml:space="preserve">Prime Area Retail Company Limited </v>
      </c>
      <c r="H37" s="65"/>
      <c r="I37" s="104">
        <v>24070</v>
      </c>
      <c r="J37" s="105" t="s">
        <v>68</v>
      </c>
      <c r="L37" s="65" t="str">
        <f t="shared" si="2"/>
        <v xml:space="preserve">KEYSTONE ESTATE Co.,Ltd. </v>
      </c>
    </row>
    <row r="38" spans="1:12">
      <c r="A38" t="str">
        <f t="shared" si="0"/>
        <v xml:space="preserve">5850    U Remix Company Limited </v>
      </c>
      <c r="C38" s="99">
        <v>5850</v>
      </c>
      <c r="D38" s="99" t="s">
        <v>159</v>
      </c>
      <c r="E38" s="100">
        <v>129703</v>
      </c>
      <c r="G38" s="65" t="str">
        <f t="shared" si="1"/>
        <v xml:space="preserve">U Remix Company Limited </v>
      </c>
      <c r="H38" s="65"/>
      <c r="I38" s="104">
        <v>24071</v>
      </c>
      <c r="J38" s="105" t="s">
        <v>69</v>
      </c>
      <c r="L38" s="65" t="str">
        <f t="shared" si="2"/>
        <v xml:space="preserve">Keystone Management Co.,Ltd </v>
      </c>
    </row>
    <row r="39" spans="1:12">
      <c r="A39" t="str">
        <f t="shared" si="0"/>
        <v>5900    TANAYONG PROPERTY MANAGEMENT CO.,LTD.</v>
      </c>
      <c r="C39" s="99">
        <v>5900</v>
      </c>
      <c r="D39" s="99" t="s">
        <v>160</v>
      </c>
      <c r="E39" s="100">
        <v>24062</v>
      </c>
      <c r="G39" s="65" t="str">
        <f t="shared" si="1"/>
        <v>TANAYONG PROPERTY MANAGEMENT CO.,LTD.</v>
      </c>
      <c r="H39" s="65"/>
      <c r="I39" s="104">
        <v>24079</v>
      </c>
      <c r="J39" s="105" t="s">
        <v>72</v>
      </c>
      <c r="L39" s="65" t="str">
        <f t="shared" si="2"/>
        <v xml:space="preserve">HHT Construction Company Limited </v>
      </c>
    </row>
    <row r="40" spans="1:12">
      <c r="A40" t="str">
        <f t="shared" si="0"/>
        <v>5910    Thana City Golf &amp; Sports Club Co.,Ltd.</v>
      </c>
      <c r="C40" s="99">
        <v>5910</v>
      </c>
      <c r="D40" s="99" t="s">
        <v>163</v>
      </c>
      <c r="E40" s="100">
        <v>24063</v>
      </c>
      <c r="G40" s="65" t="str">
        <f t="shared" si="1"/>
        <v>Thana City Golf &amp; Sports Club Co.,Ltd.</v>
      </c>
      <c r="H40" s="65"/>
      <c r="I40" s="104">
        <v>24080</v>
      </c>
      <c r="J40" s="105"/>
      <c r="L40" s="65" t="str">
        <f t="shared" si="2"/>
        <v xml:space="preserve"> </v>
      </c>
    </row>
    <row r="41" spans="1:12">
      <c r="A41" t="str">
        <f t="shared" si="0"/>
        <v>6200    KHU KHOT STATION ALLIANCE COMPANY LIMITED</v>
      </c>
      <c r="C41" s="99">
        <v>6200</v>
      </c>
      <c r="D41" s="99" t="s">
        <v>166</v>
      </c>
      <c r="E41" s="100">
        <v>24064</v>
      </c>
      <c r="G41" s="65" t="str">
        <f t="shared" si="1"/>
        <v>KHU KHOT STATION ALLIANCE COMPANY LIMITED</v>
      </c>
      <c r="H41" s="65"/>
      <c r="I41" s="104">
        <v>26579</v>
      </c>
      <c r="J41" s="105" t="s">
        <v>106</v>
      </c>
      <c r="L41" s="65" t="str">
        <f t="shared" si="2"/>
        <v xml:space="preserve">Mo Chit Land Company Limited </v>
      </c>
    </row>
    <row r="42" spans="1:12">
      <c r="A42" t="str">
        <f t="shared" si="0"/>
        <v>6210    SIAM PAGING AND COMMUNICATION CO.,LTD.</v>
      </c>
      <c r="C42" s="99">
        <v>6210</v>
      </c>
      <c r="D42" s="99" t="s">
        <v>169</v>
      </c>
      <c r="E42" s="100">
        <v>24065</v>
      </c>
      <c r="G42" s="65" t="str">
        <f t="shared" si="1"/>
        <v>SIAM PAGING AND COMMUNICATION CO.,LTD.</v>
      </c>
      <c r="H42" s="65"/>
      <c r="I42" s="104">
        <v>26580</v>
      </c>
      <c r="J42" s="105" t="s">
        <v>59</v>
      </c>
      <c r="L42" s="65" t="str">
        <f t="shared" si="2"/>
        <v xml:space="preserve">BOONBARAMEE METTA PROPERTY CO.,LTD. </v>
      </c>
    </row>
    <row r="43" spans="1:12">
      <c r="A43" t="str">
        <f t="shared" si="0"/>
        <v>6220    TANAYONG FOOD AND BEVERAGE CO.,LTD.</v>
      </c>
      <c r="C43" s="99">
        <v>6220</v>
      </c>
      <c r="D43" s="99" t="s">
        <v>171</v>
      </c>
      <c r="E43" s="100">
        <v>24066</v>
      </c>
      <c r="G43" s="65" t="str">
        <f t="shared" si="1"/>
        <v>TANAYONG FOOD AND BEVERAGE CO.,LTD.</v>
      </c>
      <c r="H43" s="65"/>
      <c r="I43" s="104">
        <v>26581</v>
      </c>
      <c r="J43" s="105" t="s">
        <v>60</v>
      </c>
      <c r="L43" s="65" t="str">
        <f t="shared" si="2"/>
        <v xml:space="preserve">Pacific Hotel Chiangmai Co.,Ltd. </v>
      </c>
    </row>
    <row r="44" spans="1:12">
      <c r="A44" t="str">
        <f t="shared" si="0"/>
        <v xml:space="preserve">6230    PrannaKiri Assets Co., Ltd. </v>
      </c>
      <c r="C44" s="99">
        <v>6230</v>
      </c>
      <c r="D44" s="99" t="s">
        <v>173</v>
      </c>
      <c r="E44" s="100">
        <v>24067</v>
      </c>
      <c r="G44" s="65" t="str">
        <f t="shared" si="1"/>
        <v xml:space="preserve">PrannaKiri Assets Co., Ltd. </v>
      </c>
      <c r="H44" s="65"/>
      <c r="I44" s="104">
        <v>26582</v>
      </c>
      <c r="J44" s="105" t="s">
        <v>61</v>
      </c>
      <c r="L44" s="65" t="str">
        <f t="shared" si="2"/>
        <v xml:space="preserve">Pacific Chiangmai Co.,Ltd. </v>
      </c>
    </row>
    <row r="45" spans="1:12">
      <c r="A45" t="str">
        <f t="shared" si="0"/>
        <v xml:space="preserve">6240    Ratburana Alliance Co., Ltd. </v>
      </c>
      <c r="C45" s="99">
        <v>6240</v>
      </c>
      <c r="D45" s="99" t="s">
        <v>174</v>
      </c>
      <c r="E45" s="100">
        <v>24068</v>
      </c>
      <c r="G45" s="65" t="str">
        <f t="shared" si="1"/>
        <v xml:space="preserve">Ratburana Alliance Co., Ltd. </v>
      </c>
      <c r="H45" s="65"/>
      <c r="I45" s="104">
        <v>26583</v>
      </c>
      <c r="J45" s="105" t="s">
        <v>64</v>
      </c>
      <c r="L45" s="65" t="str">
        <f t="shared" si="2"/>
        <v xml:space="preserve">Prime Area Retail Company Limited </v>
      </c>
    </row>
    <row r="46" spans="1:12">
      <c r="A46" t="str">
        <f t="shared" si="0"/>
        <v xml:space="preserve">6250    NPARK GLOBAL HOLDING CO., LTD. </v>
      </c>
      <c r="C46" s="99">
        <v>6250</v>
      </c>
      <c r="D46" s="99" t="s">
        <v>176</v>
      </c>
      <c r="E46" s="100">
        <v>24069</v>
      </c>
      <c r="G46" s="65" t="str">
        <f t="shared" si="1"/>
        <v xml:space="preserve">NPARK GLOBAL HOLDING CO., LTD. </v>
      </c>
      <c r="H46" s="65"/>
      <c r="I46" s="104">
        <v>26584</v>
      </c>
      <c r="J46" s="105" t="s">
        <v>178</v>
      </c>
      <c r="L46" s="65" t="str">
        <f t="shared" si="2"/>
        <v xml:space="preserve">Phraram 9 Alliance Co.,Ltd. </v>
      </c>
    </row>
    <row r="47" spans="1:12">
      <c r="A47" t="str">
        <f t="shared" si="0"/>
        <v xml:space="preserve">6260    Phraram 9 Alliance Co.,Ltd. </v>
      </c>
      <c r="C47" s="99">
        <v>6260</v>
      </c>
      <c r="D47" s="99" t="s">
        <v>177</v>
      </c>
      <c r="E47" s="100">
        <v>26584</v>
      </c>
      <c r="G47" s="65" t="str">
        <f t="shared" si="1"/>
        <v xml:space="preserve">Phraram 9 Alliance Co.,Ltd. </v>
      </c>
      <c r="H47" s="65"/>
      <c r="I47" s="104">
        <v>26585</v>
      </c>
      <c r="J47" s="105" t="s">
        <v>67</v>
      </c>
      <c r="L47" s="65" t="str">
        <f t="shared" si="2"/>
        <v xml:space="preserve">Prime Area 12 Co.,Ltd. </v>
      </c>
    </row>
    <row r="48" spans="1:12">
      <c r="A48" t="str">
        <f t="shared" si="0"/>
        <v xml:space="preserve">6270    Prime Area 12 Co.,Ltd. </v>
      </c>
      <c r="C48" s="99">
        <v>6270</v>
      </c>
      <c r="D48" s="99" t="s">
        <v>179</v>
      </c>
      <c r="E48" s="100">
        <v>26585</v>
      </c>
      <c r="G48" s="65" t="str">
        <f t="shared" si="1"/>
        <v xml:space="preserve">Prime Area 12 Co.,Ltd. </v>
      </c>
      <c r="H48" s="65"/>
      <c r="I48" s="104">
        <v>26586</v>
      </c>
      <c r="J48" s="105" t="s">
        <v>181</v>
      </c>
      <c r="L48" s="65" t="str">
        <f t="shared" si="2"/>
        <v xml:space="preserve">Prime Area 38  Co.,Ltd. </v>
      </c>
    </row>
    <row r="49" spans="1:12">
      <c r="A49" t="str">
        <f t="shared" si="0"/>
        <v xml:space="preserve">7010    Prime Area 38  Co.,Ltd. </v>
      </c>
      <c r="C49" s="99">
        <v>7010</v>
      </c>
      <c r="D49" s="99" t="s">
        <v>180</v>
      </c>
      <c r="E49" s="100">
        <v>26586</v>
      </c>
      <c r="G49" s="65" t="str">
        <f t="shared" si="1"/>
        <v xml:space="preserve">Prime Area 38  Co.,Ltd. </v>
      </c>
      <c r="H49" s="65"/>
      <c r="I49" s="104">
        <v>26995</v>
      </c>
      <c r="J49" s="105" t="s">
        <v>107</v>
      </c>
      <c r="L49" s="65" t="str">
        <f t="shared" si="2"/>
        <v xml:space="preserve">CAPRICORN HILL CO., LTD. </v>
      </c>
    </row>
    <row r="50" spans="1:12">
      <c r="A50" t="str">
        <f t="shared" si="0"/>
        <v xml:space="preserve">7500    KEYSTONE ESTATE Co.,Ltd. </v>
      </c>
      <c r="C50" s="99">
        <v>7500</v>
      </c>
      <c r="D50" s="99" t="s">
        <v>182</v>
      </c>
      <c r="E50" s="100">
        <v>24070</v>
      </c>
      <c r="G50" s="65" t="str">
        <f t="shared" si="1"/>
        <v xml:space="preserve">KEYSTONE ESTATE Co.,Ltd. </v>
      </c>
      <c r="H50" s="65"/>
      <c r="I50" s="104">
        <v>31657</v>
      </c>
      <c r="J50" s="105" t="s">
        <v>112</v>
      </c>
      <c r="L50" s="65" t="str">
        <f t="shared" si="2"/>
        <v xml:space="preserve">Rabbit Cash Company Limited </v>
      </c>
    </row>
    <row r="51" spans="1:12">
      <c r="A51" t="str">
        <f t="shared" si="0"/>
        <v xml:space="preserve">7510    Keystone Management Co.,Ltd </v>
      </c>
      <c r="C51" s="99">
        <v>7510</v>
      </c>
      <c r="D51" s="99" t="s">
        <v>183</v>
      </c>
      <c r="E51" s="100">
        <v>24071</v>
      </c>
      <c r="G51" s="65" t="str">
        <f t="shared" si="1"/>
        <v xml:space="preserve">Keystone Management Co.,Ltd </v>
      </c>
      <c r="H51" s="65"/>
      <c r="I51" s="104">
        <v>129703</v>
      </c>
      <c r="J51" s="105" t="s">
        <v>111</v>
      </c>
      <c r="L51" s="65" t="str">
        <f t="shared" si="2"/>
        <v xml:space="preserve">U Remix Company Limited </v>
      </c>
    </row>
    <row r="52" spans="1:12">
      <c r="A52" t="str">
        <f t="shared" si="0"/>
        <v>7900    Rabbit Life Insurance Public Company Limited</v>
      </c>
      <c r="C52" s="99">
        <v>7900</v>
      </c>
      <c r="D52" s="99" t="s">
        <v>184</v>
      </c>
      <c r="E52" s="100">
        <v>129725</v>
      </c>
      <c r="G52" s="65" t="str">
        <f t="shared" si="1"/>
        <v>Rabbit Life Insurance Public Company Limited</v>
      </c>
      <c r="H52" s="65"/>
      <c r="I52" s="104">
        <v>129725</v>
      </c>
      <c r="J52" s="105" t="s">
        <v>185</v>
      </c>
      <c r="K52" s="104" t="s">
        <v>117</v>
      </c>
      <c r="L52" s="65" t="str">
        <f t="shared" si="2"/>
        <v>Rabbit Life Insurance Public Company Limited</v>
      </c>
    </row>
    <row r="53" spans="1:12">
      <c r="A53" t="str">
        <f t="shared" si="0"/>
        <v xml:space="preserve">7910    RBH Ventures Company Limited </v>
      </c>
      <c r="C53" s="99">
        <v>7910</v>
      </c>
      <c r="D53" s="99" t="s">
        <v>186</v>
      </c>
      <c r="E53" s="100">
        <v>138016</v>
      </c>
      <c r="G53" s="65" t="str">
        <f t="shared" si="1"/>
        <v xml:space="preserve">RBH Ventures Company Limited </v>
      </c>
      <c r="H53" s="65"/>
      <c r="I53" s="104">
        <v>136250</v>
      </c>
      <c r="J53" s="105" t="s">
        <v>75</v>
      </c>
      <c r="L53" s="65" t="str">
        <f t="shared" si="2"/>
        <v xml:space="preserve">Turtle 2 Company Limited </v>
      </c>
    </row>
    <row r="54" spans="1:12">
      <c r="A54" t="str">
        <f t="shared" si="0"/>
        <v>8010    Bangkok Smartcard System Company Limited</v>
      </c>
      <c r="C54" s="99">
        <v>8010</v>
      </c>
      <c r="D54" s="99" t="s">
        <v>188</v>
      </c>
      <c r="E54" s="100">
        <v>136251</v>
      </c>
      <c r="G54" s="65" t="str">
        <f t="shared" si="1"/>
        <v>Bangkok Smartcard System Company Limited</v>
      </c>
      <c r="H54" s="65"/>
      <c r="I54" s="104">
        <v>136251</v>
      </c>
      <c r="J54" s="105" t="s">
        <v>189</v>
      </c>
      <c r="K54" s="104" t="s">
        <v>122</v>
      </c>
      <c r="L54" s="65" t="str">
        <f t="shared" si="2"/>
        <v>Bangkok Smartcard System Company Limited</v>
      </c>
    </row>
    <row r="55" spans="1:12">
      <c r="A55" t="str">
        <f t="shared" si="0"/>
        <v xml:space="preserve">8020    Rabbit Rewards Company Limited </v>
      </c>
      <c r="C55" s="99">
        <v>8020</v>
      </c>
      <c r="D55" s="99" t="s">
        <v>190</v>
      </c>
      <c r="E55" s="100">
        <v>136252</v>
      </c>
      <c r="G55" s="65" t="str">
        <f t="shared" si="1"/>
        <v xml:space="preserve">Rabbit Rewards Company Limited </v>
      </c>
      <c r="H55" s="65"/>
      <c r="I55" s="104">
        <v>136252</v>
      </c>
      <c r="J55" s="105" t="s">
        <v>70</v>
      </c>
      <c r="L55" s="65" t="str">
        <f t="shared" si="2"/>
        <v xml:space="preserve">Rabbit Rewards Company Limited </v>
      </c>
    </row>
    <row r="56" spans="1:12">
      <c r="A56" t="str">
        <f t="shared" si="0"/>
        <v>8030    Bangkok Payment Solutions Company Limited</v>
      </c>
      <c r="C56" s="99">
        <v>8030</v>
      </c>
      <c r="D56" s="99" t="s">
        <v>191</v>
      </c>
      <c r="E56" s="100">
        <v>136253</v>
      </c>
      <c r="G56" s="65" t="str">
        <f t="shared" si="1"/>
        <v>Bangkok Payment Solutions Company Limited</v>
      </c>
      <c r="H56" s="65"/>
      <c r="I56" s="104">
        <v>136253</v>
      </c>
      <c r="J56" s="105" t="s">
        <v>192</v>
      </c>
      <c r="K56" s="104" t="s">
        <v>193</v>
      </c>
      <c r="L56" s="65" t="str">
        <f t="shared" si="2"/>
        <v>Bangkok Payment Solutions Company Limited</v>
      </c>
    </row>
    <row r="57" spans="1:12">
      <c r="A57" t="str">
        <f t="shared" si="0"/>
        <v xml:space="preserve">8040    BSS Holdings Company Limited </v>
      </c>
      <c r="C57" s="99">
        <v>8040</v>
      </c>
      <c r="D57" s="99" t="s">
        <v>194</v>
      </c>
      <c r="E57" s="100">
        <v>136254</v>
      </c>
      <c r="G57" s="65" t="str">
        <f t="shared" si="1"/>
        <v xml:space="preserve">BSS Holdings Company Limited </v>
      </c>
      <c r="H57" s="65"/>
      <c r="I57" s="104">
        <v>136254</v>
      </c>
      <c r="J57" s="105" t="s">
        <v>71</v>
      </c>
      <c r="L57" s="65" t="str">
        <f t="shared" si="2"/>
        <v xml:space="preserve">BSS Holdings Company Limited </v>
      </c>
    </row>
    <row r="58" spans="1:12">
      <c r="A58" t="str">
        <f t="shared" si="0"/>
        <v>8050    RabbitPay System Company Limited</v>
      </c>
      <c r="C58" s="99">
        <v>8050</v>
      </c>
      <c r="D58" s="99" t="s">
        <v>195</v>
      </c>
      <c r="E58" s="100">
        <v>136255</v>
      </c>
      <c r="G58" s="65" t="str">
        <f t="shared" si="1"/>
        <v>RabbitPay System Company Limited</v>
      </c>
      <c r="H58" s="65"/>
      <c r="I58" s="104">
        <v>136255</v>
      </c>
      <c r="J58" s="105" t="s">
        <v>196</v>
      </c>
      <c r="K58" s="104" t="s">
        <v>122</v>
      </c>
      <c r="L58" s="65" t="str">
        <f t="shared" si="2"/>
        <v>RabbitPay System Company Limited</v>
      </c>
    </row>
    <row r="59" spans="1:12">
      <c r="A59" t="str">
        <f t="shared" si="0"/>
        <v>8090    RB Services Company Limited</v>
      </c>
      <c r="C59" s="99">
        <v>8090</v>
      </c>
      <c r="D59" s="99" t="s">
        <v>197</v>
      </c>
      <c r="E59" s="100">
        <v>136256</v>
      </c>
      <c r="G59" s="65" t="str">
        <f t="shared" si="1"/>
        <v>RB Services Company Limited</v>
      </c>
      <c r="H59" s="65"/>
      <c r="I59" s="104">
        <v>136256</v>
      </c>
      <c r="J59" s="105" t="s">
        <v>198</v>
      </c>
      <c r="K59" s="104" t="s">
        <v>117</v>
      </c>
      <c r="L59" s="65" t="str">
        <f t="shared" si="2"/>
        <v>RB Services Company Limited</v>
      </c>
    </row>
    <row r="60" spans="1:12">
      <c r="A60" t="str">
        <f t="shared" si="0"/>
        <v xml:space="preserve">8100    Rabbit Cash Company Limited </v>
      </c>
      <c r="C60" s="99">
        <v>8100</v>
      </c>
      <c r="D60" s="99" t="s">
        <v>199</v>
      </c>
      <c r="E60" s="100">
        <v>31657</v>
      </c>
      <c r="G60" s="65" t="str">
        <f t="shared" si="1"/>
        <v xml:space="preserve">Rabbit Cash Company Limited </v>
      </c>
      <c r="H60" s="65"/>
      <c r="I60" s="104">
        <v>136257</v>
      </c>
      <c r="J60" s="105" t="s">
        <v>73</v>
      </c>
      <c r="L60" s="65" t="str">
        <f t="shared" si="2"/>
        <v xml:space="preserve">Turtle 23 Company Limited </v>
      </c>
    </row>
    <row r="61" spans="1:12">
      <c r="A61" t="str">
        <f t="shared" si="0"/>
        <v xml:space="preserve">8200    HHT Construction Company Limited </v>
      </c>
      <c r="C61" s="99">
        <v>8200</v>
      </c>
      <c r="D61" s="99" t="s">
        <v>200</v>
      </c>
      <c r="E61" s="100">
        <v>24079</v>
      </c>
      <c r="G61" s="65" t="str">
        <f t="shared" si="1"/>
        <v xml:space="preserve">HHT Construction Company Limited </v>
      </c>
      <c r="H61" s="65"/>
      <c r="I61" s="104">
        <v>136258</v>
      </c>
      <c r="J61" s="105" t="s">
        <v>74</v>
      </c>
      <c r="L61" s="65" t="str">
        <f t="shared" si="2"/>
        <v xml:space="preserve">Turtle 1 Company Limited </v>
      </c>
    </row>
    <row r="62" spans="1:12">
      <c r="A62" t="str">
        <f t="shared" si="0"/>
        <v xml:space="preserve">8300    Turtle 23 Company Limited </v>
      </c>
      <c r="C62" s="99">
        <v>8300</v>
      </c>
      <c r="D62" s="99" t="s">
        <v>201</v>
      </c>
      <c r="E62" s="100">
        <v>136257</v>
      </c>
      <c r="G62" s="65" t="str">
        <f t="shared" si="1"/>
        <v xml:space="preserve">Turtle 23 Company Limited </v>
      </c>
      <c r="H62" s="65"/>
      <c r="I62" s="104">
        <v>136259</v>
      </c>
      <c r="J62" s="105" t="s">
        <v>76</v>
      </c>
      <c r="L62" s="65" t="str">
        <f t="shared" si="2"/>
        <v xml:space="preserve">Turtle 3 Company Limited </v>
      </c>
    </row>
    <row r="63" spans="1:12">
      <c r="A63" t="str">
        <f t="shared" si="0"/>
        <v xml:space="preserve">8310    Turtle 1 Company Limited </v>
      </c>
      <c r="C63" s="99">
        <v>8310</v>
      </c>
      <c r="D63" s="99" t="s">
        <v>202</v>
      </c>
      <c r="E63" s="100">
        <v>136258</v>
      </c>
      <c r="G63" s="65" t="str">
        <f t="shared" si="1"/>
        <v xml:space="preserve">Turtle 1 Company Limited </v>
      </c>
      <c r="H63" s="65"/>
      <c r="I63" s="104">
        <v>136260</v>
      </c>
      <c r="J63" s="105" t="s">
        <v>77</v>
      </c>
      <c r="L63" s="65" t="str">
        <f t="shared" si="2"/>
        <v xml:space="preserve">Turtle 4 Company Limited </v>
      </c>
    </row>
    <row r="64" spans="1:12">
      <c r="A64" t="str">
        <f t="shared" si="0"/>
        <v xml:space="preserve">8330    Turtle 3 Company Limited </v>
      </c>
      <c r="C64" s="99">
        <v>8330</v>
      </c>
      <c r="D64" s="99" t="s">
        <v>203</v>
      </c>
      <c r="E64" s="100">
        <v>136259</v>
      </c>
      <c r="G64" s="65" t="str">
        <f t="shared" si="1"/>
        <v xml:space="preserve">Turtle 3 Company Limited </v>
      </c>
      <c r="H64" s="65"/>
      <c r="I64" s="104">
        <v>136261</v>
      </c>
      <c r="J64" s="105" t="s">
        <v>78</v>
      </c>
      <c r="L64" s="65" t="str">
        <f t="shared" si="2"/>
        <v xml:space="preserve">Turtle 5 Company Limited </v>
      </c>
    </row>
    <row r="65" spans="1:12">
      <c r="A65" t="str">
        <f t="shared" si="0"/>
        <v xml:space="preserve">8340    Turtle 4 Company Limited </v>
      </c>
      <c r="C65" s="99">
        <v>8340</v>
      </c>
      <c r="D65" s="99" t="s">
        <v>204</v>
      </c>
      <c r="E65" s="100">
        <v>136260</v>
      </c>
      <c r="G65" s="65" t="str">
        <f t="shared" si="1"/>
        <v xml:space="preserve">Turtle 4 Company Limited </v>
      </c>
      <c r="H65" s="65"/>
      <c r="I65" s="104">
        <v>136262</v>
      </c>
      <c r="J65" s="105" t="s">
        <v>79</v>
      </c>
      <c r="L65" s="65" t="str">
        <f t="shared" si="2"/>
        <v xml:space="preserve">Turtle 6 Company Limited </v>
      </c>
    </row>
    <row r="66" spans="1:12">
      <c r="A66" t="str">
        <f t="shared" si="0"/>
        <v xml:space="preserve">8350    Turtle 5 Company Limited </v>
      </c>
      <c r="C66" s="99">
        <v>8350</v>
      </c>
      <c r="D66" s="99" t="s">
        <v>205</v>
      </c>
      <c r="E66" s="100">
        <v>136261</v>
      </c>
      <c r="G66" s="65" t="str">
        <f t="shared" si="1"/>
        <v xml:space="preserve">Turtle 5 Company Limited </v>
      </c>
      <c r="H66" s="65"/>
      <c r="I66" s="104">
        <v>136263</v>
      </c>
      <c r="J66" s="105" t="s">
        <v>80</v>
      </c>
      <c r="L66" s="65" t="str">
        <f t="shared" si="2"/>
        <v xml:space="preserve">Turtle 7 Company Limited </v>
      </c>
    </row>
    <row r="67" spans="1:12">
      <c r="A67" t="str">
        <f t="shared" ref="A67:A71" si="3">C67&amp;"    "&amp;G67</f>
        <v xml:space="preserve">8360    Turtle 6 Company Limited </v>
      </c>
      <c r="C67" s="99">
        <v>8360</v>
      </c>
      <c r="D67" s="99" t="s">
        <v>206</v>
      </c>
      <c r="E67" s="100">
        <v>136262</v>
      </c>
      <c r="G67" s="65" t="str">
        <f t="shared" ref="G67:G72" si="4">VLOOKUP(E67,I:L,4,0)</f>
        <v xml:space="preserve">Turtle 6 Company Limited </v>
      </c>
      <c r="H67" s="65"/>
      <c r="I67" s="104">
        <v>136264</v>
      </c>
      <c r="J67" s="105" t="s">
        <v>81</v>
      </c>
      <c r="L67" s="65" t="str">
        <f t="shared" ref="L67:L72" si="5">J67&amp;" "&amp;K67</f>
        <v xml:space="preserve">Turtle 8 Company Limited </v>
      </c>
    </row>
    <row r="68" spans="1:12">
      <c r="A68" t="str">
        <f t="shared" si="3"/>
        <v xml:space="preserve">8370    Turtle 7 Company Limited </v>
      </c>
      <c r="C68" s="99">
        <v>8370</v>
      </c>
      <c r="D68" s="99" t="s">
        <v>207</v>
      </c>
      <c r="E68" s="100">
        <v>136263</v>
      </c>
      <c r="G68" s="65" t="str">
        <f t="shared" si="4"/>
        <v xml:space="preserve">Turtle 7 Company Limited </v>
      </c>
      <c r="H68" s="65"/>
      <c r="I68" s="104">
        <v>136265</v>
      </c>
      <c r="J68" s="105" t="s">
        <v>82</v>
      </c>
      <c r="L68" s="65" t="str">
        <f t="shared" si="5"/>
        <v xml:space="preserve">Turtle 9 Company Limited </v>
      </c>
    </row>
    <row r="69" spans="1:12">
      <c r="A69" t="str">
        <f t="shared" si="3"/>
        <v xml:space="preserve">8380    Turtle 8 Company Limited </v>
      </c>
      <c r="C69" s="99">
        <v>8380</v>
      </c>
      <c r="D69" s="99" t="s">
        <v>208</v>
      </c>
      <c r="E69" s="100">
        <v>136264</v>
      </c>
      <c r="G69" s="65" t="str">
        <f t="shared" si="4"/>
        <v xml:space="preserve">Turtle 8 Company Limited </v>
      </c>
      <c r="H69" s="65"/>
      <c r="I69" s="104">
        <v>136266</v>
      </c>
      <c r="J69" s="105" t="s">
        <v>83</v>
      </c>
      <c r="L69" s="65" t="str">
        <f t="shared" si="5"/>
        <v xml:space="preserve">Turtle 10 Company Limited </v>
      </c>
    </row>
    <row r="70" spans="1:12">
      <c r="A70" t="str">
        <f t="shared" si="3"/>
        <v xml:space="preserve">8390    Turtle 9 Company Limited </v>
      </c>
      <c r="C70" s="99">
        <v>8390</v>
      </c>
      <c r="D70" s="99" t="s">
        <v>209</v>
      </c>
      <c r="E70" s="100">
        <v>136265</v>
      </c>
      <c r="G70" s="65" t="str">
        <f t="shared" si="4"/>
        <v xml:space="preserve">Turtle 9 Company Limited </v>
      </c>
      <c r="H70" s="65"/>
      <c r="I70" s="104">
        <v>137642</v>
      </c>
      <c r="J70" s="105" t="s">
        <v>108</v>
      </c>
      <c r="L70" s="65" t="str">
        <f t="shared" si="5"/>
        <v xml:space="preserve">RC Area Company Limited </v>
      </c>
    </row>
    <row r="71" spans="1:12">
      <c r="A71" t="str">
        <f t="shared" si="3"/>
        <v xml:space="preserve">8400    Turtle 10 Company Limited </v>
      </c>
      <c r="C71" s="99">
        <v>8400</v>
      </c>
      <c r="D71" s="99" t="s">
        <v>210</v>
      </c>
      <c r="E71" s="100">
        <v>136266</v>
      </c>
      <c r="G71" s="65" t="str">
        <f t="shared" si="4"/>
        <v xml:space="preserve">Turtle 10 Company Limited </v>
      </c>
      <c r="H71" s="65"/>
      <c r="I71" s="105">
        <v>138016</v>
      </c>
      <c r="J71" s="105" t="s">
        <v>187</v>
      </c>
      <c r="L71" s="65" t="str">
        <f t="shared" si="5"/>
        <v xml:space="preserve">RBH Ventures Company Limited </v>
      </c>
    </row>
    <row r="72" spans="1:12">
      <c r="C72" s="101" t="s">
        <v>211</v>
      </c>
      <c r="D72" s="101" t="s">
        <v>212</v>
      </c>
      <c r="E72" s="102">
        <v>24080</v>
      </c>
      <c r="G72" s="65" t="str">
        <f t="shared" si="4"/>
        <v xml:space="preserve"> </v>
      </c>
      <c r="I72" s="104">
        <v>138112</v>
      </c>
      <c r="J72" s="104" t="s">
        <v>215</v>
      </c>
      <c r="L72" s="64" t="str">
        <f t="shared" si="5"/>
        <v xml:space="preserve">PHANTOM LINK COMPANY LIMITED 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85ACB-E312-45D8-8941-7AB5B35BB4D9}">
  <dimension ref="A1:D6"/>
  <sheetViews>
    <sheetView workbookViewId="0"/>
  </sheetViews>
  <sheetFormatPr defaultRowHeight="14.5"/>
  <cols>
    <col min="1" max="1" width="13.81640625" bestFit="1" customWidth="1"/>
    <col min="2" max="2" width="21.6328125" bestFit="1" customWidth="1"/>
    <col min="3" max="3" width="19.1796875" customWidth="1"/>
    <col min="4" max="4" width="37.08984375" bestFit="1" customWidth="1"/>
  </cols>
  <sheetData>
    <row r="1" spans="1:4">
      <c r="A1" s="1" t="s">
        <v>0</v>
      </c>
      <c r="B1" s="1" t="s">
        <v>33</v>
      </c>
      <c r="C1" s="1" t="s">
        <v>35</v>
      </c>
    </row>
    <row r="2" spans="1:4">
      <c r="A2">
        <v>2010</v>
      </c>
      <c r="B2">
        <v>9430000001</v>
      </c>
      <c r="C2" t="s">
        <v>36</v>
      </c>
      <c r="D2" t="str">
        <f>"Company "&amp;A2&amp;": "&amp;B2&amp;" "&amp;C2</f>
        <v>Company 2010: 9430000001 Activity of Work</v>
      </c>
    </row>
    <row r="3" spans="1:4">
      <c r="A3">
        <v>2010</v>
      </c>
      <c r="B3">
        <v>9430000002</v>
      </c>
      <c r="C3" t="s">
        <v>37</v>
      </c>
      <c r="D3" t="str">
        <f t="shared" ref="D3:D6" si="0">"Company "&amp;A3&amp;": "&amp;B3&amp;" "&amp;C3</f>
        <v>Company 2010: 9430000002 Activity of Travel</v>
      </c>
    </row>
    <row r="4" spans="1:4">
      <c r="A4">
        <v>2010</v>
      </c>
      <c r="B4">
        <v>9430000003</v>
      </c>
      <c r="C4" t="s">
        <v>38</v>
      </c>
      <c r="D4" t="str">
        <f t="shared" si="0"/>
        <v>Company 2010: 9430000003 Activity of Wait</v>
      </c>
    </row>
    <row r="5" spans="1:4">
      <c r="A5">
        <v>2010</v>
      </c>
      <c r="B5">
        <v>9430000004</v>
      </c>
      <c r="C5" t="s">
        <v>39</v>
      </c>
      <c r="D5" t="str">
        <f t="shared" si="0"/>
        <v>Company 2010: 9430000004 Activity of Others</v>
      </c>
    </row>
    <row r="6" spans="1:4">
      <c r="A6">
        <v>8030</v>
      </c>
      <c r="B6">
        <v>9430501001</v>
      </c>
      <c r="C6" t="s">
        <v>102</v>
      </c>
      <c r="D6" t="str">
        <f t="shared" si="0"/>
        <v>Company 8030: 9430501001 Activity of BPS Project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77EE-2222-406F-9203-1DC82DEC2AB7}">
  <dimension ref="A1:G5"/>
  <sheetViews>
    <sheetView workbookViewId="0"/>
  </sheetViews>
  <sheetFormatPr defaultRowHeight="14.5"/>
  <cols>
    <col min="1" max="1" width="10.7265625" style="60" bestFit="1" customWidth="1"/>
    <col min="2" max="2" width="33.6328125" style="58" bestFit="1" customWidth="1"/>
    <col min="3" max="3" width="35.08984375" style="58" bestFit="1" customWidth="1"/>
    <col min="4" max="4" width="1.90625" customWidth="1"/>
    <col min="5" max="5" width="12.08984375" bestFit="1" customWidth="1"/>
    <col min="6" max="6" width="34.81640625" bestFit="1" customWidth="1"/>
    <col min="7" max="7" width="36.1796875" bestFit="1" customWidth="1"/>
  </cols>
  <sheetData>
    <row r="1" spans="1:7">
      <c r="A1" s="59" t="s">
        <v>23</v>
      </c>
      <c r="B1" s="59" t="s">
        <v>88</v>
      </c>
      <c r="C1" s="59" t="s">
        <v>89</v>
      </c>
      <c r="E1" s="57" t="s">
        <v>34</v>
      </c>
      <c r="F1" s="57" t="s">
        <v>93</v>
      </c>
      <c r="G1" s="57" t="s">
        <v>94</v>
      </c>
    </row>
    <row r="2" spans="1:7">
      <c r="A2" s="60">
        <v>1</v>
      </c>
      <c r="B2" s="58" t="s">
        <v>84</v>
      </c>
      <c r="C2" s="58" t="str">
        <f>A2&amp;" "&amp;B2</f>
        <v>1 Manual entry, manual allocation</v>
      </c>
      <c r="E2" s="60">
        <v>3</v>
      </c>
      <c r="F2" t="s">
        <v>32</v>
      </c>
      <c r="G2" s="58" t="str">
        <f>E2&amp;" "&amp;F2</f>
        <v>3 Determined manually</v>
      </c>
    </row>
    <row r="3" spans="1:7">
      <c r="A3" s="60">
        <v>2</v>
      </c>
      <c r="B3" s="58" t="s">
        <v>85</v>
      </c>
      <c r="E3" s="60">
        <v>1</v>
      </c>
      <c r="F3" t="s">
        <v>91</v>
      </c>
      <c r="G3" s="58"/>
    </row>
    <row r="4" spans="1:7">
      <c r="A4" s="60">
        <v>3</v>
      </c>
      <c r="B4" s="58" t="s">
        <v>86</v>
      </c>
      <c r="E4" s="60">
        <v>2</v>
      </c>
      <c r="F4" t="s">
        <v>92</v>
      </c>
      <c r="G4" s="58"/>
    </row>
    <row r="5" spans="1:7">
      <c r="A5" s="60">
        <v>4</v>
      </c>
      <c r="B5" s="58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6" ma:contentTypeDescription="Create a new document." ma:contentTypeScope="" ma:versionID="49b64cc37a4cb36630ad51e490ec6bde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b51ce4de96427ce340b5985c5f2f3b70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84115-B8C2-45D8-81E1-E216B1210230}">
  <ds:schemaRefs>
    <ds:schemaRef ds:uri="http://schemas.microsoft.com/office/2006/metadata/properties"/>
    <ds:schemaRef ds:uri="http://schemas.microsoft.com/office/infopath/2007/PartnerControls"/>
    <ds:schemaRef ds:uri="9172541b-2496-43bb-bcf2-2ed605920a47"/>
    <ds:schemaRef ds:uri="3eb81788-32d9-44b4-b7b2-a51fed584c02"/>
  </ds:schemaRefs>
</ds:datastoreItem>
</file>

<file path=customXml/itemProps2.xml><?xml version="1.0" encoding="utf-8"?>
<ds:datastoreItem xmlns:ds="http://schemas.openxmlformats.org/officeDocument/2006/customXml" ds:itemID="{B5560940-4CBE-46C8-BB4D-C08104D6B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191F3-32B6-46A8-8BFA-EB535DAC1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2541b-2496-43bb-bcf2-2ed605920a47"/>
    <ds:schemaRef ds:uri="3eb81788-32d9-44b4-b7b2-a51fed584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CO Area</vt:lpstr>
      <vt:lpstr>Company Code</vt:lpstr>
      <vt:lpstr>Allocation Cost Element</vt:lpstr>
      <vt:lpstr>Activity Type Master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Karnjanaporn Ampornrat</cp:lastModifiedBy>
  <cp:lastPrinted>2021-04-02T09:17:47Z</cp:lastPrinted>
  <dcterms:created xsi:type="dcterms:W3CDTF">2020-05-26T03:05:28Z</dcterms:created>
  <dcterms:modified xsi:type="dcterms:W3CDTF">2023-06-09T02:41:45Z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